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sesnamx-my.sharepoint.com/personal/dbolvera_sesna_gob_mx/Documents/MIR_UA/2024/UPPSNA/"/>
    </mc:Choice>
  </mc:AlternateContent>
  <xr:revisionPtr revIDLastSave="0" documentId="8_{36D75582-40C0-487E-95FF-2859BBC7FD4D}" xr6:coauthVersionLast="47" xr6:coauthVersionMax="47" xr10:uidLastSave="{00000000-0000-0000-0000-000000000000}"/>
  <bookViews>
    <workbookView xWindow="28680" yWindow="-120" windowWidth="29040" windowHeight="15720" xr2:uid="{C7BCBC26-F075-4032-A763-01225F5C49AB}"/>
  </bookViews>
  <sheets>
    <sheet name="UPPSNA" sheetId="1" r:id="rId1"/>
  </sheets>
  <definedNames>
    <definedName name="_xlnm._FilterDatabase" localSheetId="0" hidden="1">UPPSNA!$A$3:$CL$19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Y19" i="1" l="1"/>
  <c r="BY29" i="1" s="1"/>
  <c r="BY31" i="1" s="1"/>
  <c r="BN18" i="1"/>
  <c r="BO18" i="1" s="1"/>
  <c r="BC18" i="1"/>
  <c r="BD18" i="1" s="1"/>
  <c r="AO18" i="1"/>
  <c r="AR18" i="1" s="1"/>
  <c r="AS18" i="1" s="1"/>
  <c r="AG18" i="1"/>
  <c r="AH18" i="1" s="1"/>
  <c r="U18" i="1"/>
  <c r="X18" i="1" s="1"/>
  <c r="Y18" i="1" s="1"/>
  <c r="P18" i="1"/>
  <c r="Q18" i="1" s="1"/>
  <c r="BK17" i="1"/>
  <c r="BN17" i="1" s="1"/>
  <c r="BO17" i="1" s="1"/>
  <c r="BC17" i="1"/>
  <c r="BD17" i="1" s="1"/>
  <c r="AO17" i="1"/>
  <c r="AR17" i="1" s="1"/>
  <c r="AS17" i="1" s="1"/>
  <c r="AG17" i="1"/>
  <c r="AH17" i="1" s="1"/>
  <c r="X17" i="1"/>
  <c r="Y17" i="1" s="1"/>
  <c r="P17" i="1"/>
  <c r="Q17" i="1" s="1"/>
  <c r="BK16" i="1"/>
  <c r="BN16" i="1" s="1"/>
  <c r="BO16" i="1" s="1"/>
  <c r="BC16" i="1"/>
  <c r="BD16" i="1" s="1"/>
  <c r="AO16" i="1"/>
  <c r="AR16" i="1" s="1"/>
  <c r="AS16" i="1" s="1"/>
  <c r="AG16" i="1"/>
  <c r="AH16" i="1" s="1"/>
  <c r="X16" i="1"/>
  <c r="Y16" i="1" s="1"/>
  <c r="P16" i="1"/>
  <c r="Q16" i="1" s="1"/>
  <c r="BK15" i="1"/>
  <c r="BN15" i="1" s="1"/>
  <c r="BO15" i="1" s="1"/>
  <c r="BC15" i="1"/>
  <c r="BD15" i="1" s="1"/>
  <c r="AO15" i="1"/>
  <c r="AR15" i="1" s="1"/>
  <c r="AS15" i="1" s="1"/>
  <c r="AG15" i="1"/>
  <c r="AH15" i="1" s="1"/>
  <c r="U15" i="1"/>
  <c r="X15" i="1" s="1"/>
  <c r="Y15" i="1" s="1"/>
  <c r="P15" i="1"/>
  <c r="Q15" i="1" s="1"/>
  <c r="BN14" i="1"/>
  <c r="BO14" i="1" s="1"/>
  <c r="BD14" i="1"/>
  <c r="BC14" i="1"/>
  <c r="AR14" i="1"/>
  <c r="AS14" i="1" s="1"/>
  <c r="AG14" i="1"/>
  <c r="AH14" i="1" s="1"/>
  <c r="X14" i="1"/>
  <c r="Y14" i="1" s="1"/>
  <c r="P14" i="1"/>
  <c r="Q14" i="1" s="1"/>
  <c r="BN13" i="1"/>
  <c r="BO13" i="1" s="1"/>
  <c r="BD13" i="1"/>
  <c r="BC13" i="1"/>
  <c r="AR13" i="1"/>
  <c r="AS13" i="1" s="1"/>
  <c r="AG13" i="1"/>
  <c r="AH13" i="1" s="1"/>
  <c r="X13" i="1"/>
  <c r="Y13" i="1" s="1"/>
  <c r="P13" i="1"/>
  <c r="Q13" i="1" s="1"/>
  <c r="BK12" i="1"/>
  <c r="BN12" i="1" s="1"/>
  <c r="BO12" i="1" s="1"/>
  <c r="BC12" i="1"/>
  <c r="BD12" i="1" s="1"/>
  <c r="AO12" i="1"/>
  <c r="AR12" i="1" s="1"/>
  <c r="AS12" i="1" s="1"/>
  <c r="AG12" i="1"/>
  <c r="AH12" i="1" s="1"/>
  <c r="X12" i="1"/>
  <c r="Y12" i="1" s="1"/>
  <c r="P12" i="1"/>
  <c r="Q12" i="1" s="1"/>
  <c r="BO11" i="1"/>
  <c r="BN11" i="1"/>
  <c r="BC11" i="1"/>
  <c r="BD11" i="1" s="1"/>
  <c r="AO11" i="1"/>
  <c r="AR11" i="1" s="1"/>
  <c r="AS11" i="1" s="1"/>
  <c r="AG11" i="1"/>
  <c r="AH11" i="1" s="1"/>
  <c r="X11" i="1"/>
  <c r="Y11" i="1" s="1"/>
  <c r="P11" i="1"/>
  <c r="Q11" i="1" s="1"/>
  <c r="BN10" i="1"/>
  <c r="BO10" i="1" s="1"/>
  <c r="BX9" i="1"/>
  <c r="BN9" i="1"/>
  <c r="BO9" i="1" s="1"/>
  <c r="BX8" i="1"/>
  <c r="BN8" i="1"/>
  <c r="BO8" i="1" s="1"/>
  <c r="BX7" i="1"/>
  <c r="BY7" i="1" s="1"/>
  <c r="BN7" i="1"/>
  <c r="BO7" i="1" s="1"/>
  <c r="BC7" i="1"/>
  <c r="BD7" i="1" s="1"/>
  <c r="AS7" i="1"/>
  <c r="AG7" i="1"/>
  <c r="AH7" i="1" s="1"/>
  <c r="X7" i="1"/>
  <c r="Y7" i="1" s="1"/>
  <c r="P7" i="1"/>
  <c r="Q7" i="1" s="1"/>
  <c r="BN6" i="1"/>
  <c r="BO6" i="1" s="1"/>
  <c r="BD6" i="1"/>
  <c r="BC6" i="1"/>
  <c r="AR6" i="1"/>
  <c r="AS6" i="1" s="1"/>
  <c r="AG6" i="1"/>
  <c r="AH6" i="1" s="1"/>
  <c r="X6" i="1"/>
  <c r="Y6" i="1" s="1"/>
  <c r="P6" i="1"/>
  <c r="Q6" i="1" s="1"/>
  <c r="BK5" i="1"/>
  <c r="BN5" i="1" s="1"/>
  <c r="BO5" i="1" s="1"/>
  <c r="BC5" i="1"/>
  <c r="BD5" i="1" s="1"/>
  <c r="AO5" i="1"/>
  <c r="AR5" i="1" s="1"/>
  <c r="AS5" i="1" s="1"/>
  <c r="AG5" i="1"/>
  <c r="AH5" i="1" s="1"/>
  <c r="X5" i="1"/>
  <c r="Y5" i="1" s="1"/>
  <c r="P5" i="1"/>
  <c r="Q5" i="1" s="1"/>
  <c r="BK4" i="1"/>
  <c r="BN4" i="1" s="1"/>
  <c r="BO4" i="1" s="1"/>
  <c r="BC4" i="1"/>
  <c r="BD4" i="1" s="1"/>
  <c r="AR4" i="1"/>
  <c r="AS4" i="1" s="1"/>
  <c r="AG4" i="1"/>
  <c r="AH4" i="1" s="1"/>
  <c r="X4" i="1"/>
  <c r="Y4" i="1" s="1"/>
  <c r="P4" i="1"/>
  <c r="Q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Diana Belem Olvera Guerrero</author>
    <author>tc={D5E86A86-404B-4670-9181-857F0FE38757}</author>
    <author>tc={C8D4264B-B73E-4035-875D-6876D5A68CC5}</author>
    <author>tc={E168847C-AF77-4017-95E0-7164CCD3B1D5}</author>
    <author>tc={74BA6341-B491-4221-86EF-ACB4FEDABC70}</author>
    <author>tc={A62CB925-DF31-4F41-8AC0-AF6CC666760A}</author>
    <author>tc={393E25E1-2543-4B35-94F2-CFD890F782AF}</author>
  </authors>
  <commentList>
    <comment ref="K14" authorId="0" shapeId="0" xr:uid="{6E95A663-3C72-4BB5-A542-B1570C4036E0}">
      <text>
        <r>
          <rPr>
            <b/>
            <sz val="9"/>
            <color indexed="81"/>
            <rFont val="Tahoma"/>
            <family val="2"/>
          </rPr>
          <t>Diana Belem Olvera Guerrero:</t>
        </r>
        <r>
          <rPr>
            <sz val="9"/>
            <color indexed="81"/>
            <rFont val="Tahoma"/>
            <family val="2"/>
          </rPr>
          <t xml:space="preserve">
Señalar la fuente precisa de información.</t>
        </r>
      </text>
    </comment>
    <comment ref="BJ14" authorId="1" shapeId="0" xr:uid="{D5E86A86-404B-4670-9181-857F0FE38757}">
      <text>
        <t>[Comentario encadenado]
Su versión de Excel le permite leer este comentario encadenado; sin embargo, las ediciones que se apliquen se quitarán si el archivo se abre en una versión más reciente de Excel. Más información: https://go.microsoft.com/fwlink/?linkid=870924
Comentario:
    Se ajusta la meta de 90 a 95% con base en los resultados obtenidos al primer semestre a petición del área responsable.</t>
      </text>
    </comment>
    <comment ref="BJ16" authorId="2" shapeId="0" xr:uid="{C8D4264B-B73E-4035-875D-6876D5A68CC5}">
      <text>
        <t>[Comentario encadenado]
Su versión de Excel le permite leer este comentario encadenado; sin embargo, las ediciones que se apliquen se quitarán si el archivo se abre en una versión más reciente de Excel. Más información: https://go.microsoft.com/fwlink/?linkid=870924
Comentario:
    Lo correcto seria 100%?</t>
      </text>
    </comment>
    <comment ref="F17" authorId="3" shapeId="0" xr:uid="{E168847C-AF77-4017-95E0-7164CCD3B1D5}">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Lo correcto seria (número de acciones clasificadas y reportadas/número de acciones totales)*100 </t>
      </text>
    </comment>
    <comment ref="BJ17" authorId="4" shapeId="0" xr:uid="{74BA6341-B491-4221-86EF-ACB4FEDABC70}">
      <text>
        <t>[Comentario encadenado]
Su versión de Excel le permite leer este comentario encadenado; sin embargo, las ediciones que se apliquen se quitarán si el archivo se abre en una versión más reciente de Excel. Más información: https://go.microsoft.com/fwlink/?linkid=870924
Comentario:
    Se ajustó la meta considerando los avances del periodo pasado</t>
      </text>
    </comment>
    <comment ref="K18" authorId="0" shapeId="0" xr:uid="{6A9C9A50-7B7D-437D-92BC-421279BA2C38}">
      <text>
        <r>
          <rPr>
            <b/>
            <sz val="9"/>
            <color indexed="81"/>
            <rFont val="Tahoma"/>
            <family val="2"/>
          </rPr>
          <t>Diana Belem Olvera Guerrero:</t>
        </r>
        <r>
          <rPr>
            <sz val="9"/>
            <color indexed="81"/>
            <rFont val="Tahoma"/>
            <family val="2"/>
          </rPr>
          <t xml:space="preserve">
Olvera Guerrero:
Señalar la fuente precisa de información.</t>
        </r>
      </text>
    </comment>
    <comment ref="AY18" authorId="5" shapeId="0" xr:uid="{A62CB925-DF31-4F41-8AC0-AF6CC666760A}">
      <text>
        <t>[Comentario encadenado]
Su versión de Excel le permite leer este comentario encadenado; sin embargo, las ediciones que se apliquen se quitarán si el archivo se abre en una versión más reciente de Excel. Más información: https://go.microsoft.com/fwlink/?linkid=870924
Comentario:
    Se ajustó la meta considerando los avances del periodo pasado</t>
      </text>
    </comment>
    <comment ref="BJ18" authorId="6" shapeId="0" xr:uid="{393E25E1-2543-4B35-94F2-CFD890F782AF}">
      <text>
        <t>[Comentario encadenado]
Su versión de Excel le permite leer este comentario encadenado; sin embargo, las ediciones que se apliquen se quitarán si el archivo se abre en una versión más reciente de Excel. Más información: https://go.microsoft.com/fwlink/?linkid=870924
Comentario:
    Se ajustó la meta considerando los avances del periodo pasado</t>
      </text>
    </comment>
  </commentList>
</comments>
</file>

<file path=xl/sharedStrings.xml><?xml version="1.0" encoding="utf-8"?>
<sst xmlns="http://schemas.openxmlformats.org/spreadsheetml/2006/main" count="448" uniqueCount="283">
  <si>
    <t xml:space="preserve">MIR </t>
  </si>
  <si>
    <t>METAS</t>
  </si>
  <si>
    <t>Programación Presupuestaria</t>
  </si>
  <si>
    <t>PROGRAMACIÓN PRESUPUESTARIA</t>
  </si>
  <si>
    <t>Registro para Cuenta Pública</t>
  </si>
  <si>
    <t>Porcentaje de cumplimiento de la meta (%)</t>
  </si>
  <si>
    <t>Indicadores</t>
  </si>
  <si>
    <t>AVANCE ANUAL (Aplica para indicadores trimestrales y semestrales y anuales)</t>
  </si>
  <si>
    <t>AVANCE 1° TRIMESTRE (Aplica para indicadores trimestrales)</t>
  </si>
  <si>
    <t>Avance Art. 42 reporte Enero-Mayo (Sólo se programa para el indicador que forma parte de la MIR-SESNA</t>
  </si>
  <si>
    <t>AVANCE 2° TRIMESTRE  (Aplica para indicadores trimestrales y semestrales)</t>
  </si>
  <si>
    <t>AVANCE 3° TRIMESTRE (Aplica para indicadores trimestrales)</t>
  </si>
  <si>
    <t>AVANCE 4° TRIMESTRE  (Aplica para todos los indicadores)</t>
  </si>
  <si>
    <t>Partidas específicas</t>
  </si>
  <si>
    <t xml:space="preserve">Calendarización del presupuesto </t>
  </si>
  <si>
    <t>Calendarización del presupuesto modificado</t>
  </si>
  <si>
    <t>Nivel</t>
  </si>
  <si>
    <t>Selección para MIR SESNA</t>
  </si>
  <si>
    <t>Resumen Narrativo</t>
  </si>
  <si>
    <t>Nombre</t>
  </si>
  <si>
    <t>Definición</t>
  </si>
  <si>
    <t>Método de Cálculo</t>
  </si>
  <si>
    <t>Frecuencia de Medición</t>
  </si>
  <si>
    <t>Unidad de medida</t>
  </si>
  <si>
    <t>Dimensión del Indicador</t>
  </si>
  <si>
    <t>Tipo de Indicador</t>
  </si>
  <si>
    <t>Medios de verificación</t>
  </si>
  <si>
    <t>Supuestos</t>
  </si>
  <si>
    <t>Comportamiento esperado</t>
  </si>
  <si>
    <t>Meta programada anual</t>
  </si>
  <si>
    <t>Meta alcanzada anual</t>
  </si>
  <si>
    <t>Variación % anual con parámetro de semaforización</t>
  </si>
  <si>
    <t>Resultado anual</t>
  </si>
  <si>
    <t>Cambio realizado y su justificación</t>
  </si>
  <si>
    <t>Observaciones DGA</t>
  </si>
  <si>
    <t>Programado</t>
  </si>
  <si>
    <t>Alcanzado</t>
  </si>
  <si>
    <t>Numerador</t>
  </si>
  <si>
    <t>Denominador</t>
  </si>
  <si>
    <t>Variación % con parámetro de semaforización</t>
  </si>
  <si>
    <t>Resultado</t>
  </si>
  <si>
    <t>Justificación de la variación</t>
  </si>
  <si>
    <t>Causa</t>
  </si>
  <si>
    <t>Efecto</t>
  </si>
  <si>
    <t>Otros Motivos</t>
  </si>
  <si>
    <t>Acciones específicas</t>
  </si>
  <si>
    <t>Clasificador</t>
  </si>
  <si>
    <t>Descripción</t>
  </si>
  <si>
    <t>Total Gasto de Operación</t>
  </si>
  <si>
    <t>Presupuesto autorizado 2024</t>
  </si>
  <si>
    <t>Observaciones</t>
  </si>
  <si>
    <t xml:space="preserve">ENERO PROGRAMADO </t>
  </si>
  <si>
    <t>FEBRERO PROGRAMADO</t>
  </si>
  <si>
    <t>MARZO PROGRAMADO</t>
  </si>
  <si>
    <t>ABRIL PROGRAMADO</t>
  </si>
  <si>
    <t>MAYO PROGRAMADO</t>
  </si>
  <si>
    <t>JUNIO PROGRAMADO</t>
  </si>
  <si>
    <t>JULIO PROGRAMADO</t>
  </si>
  <si>
    <t>AGOSTO PROGRAMADO</t>
  </si>
  <si>
    <t>SEPTIEMBRE PROGRAMADO</t>
  </si>
  <si>
    <t>OCTUBREP ROGRAMADO</t>
  </si>
  <si>
    <t>NOVIEMBRE PROGRAMADO</t>
  </si>
  <si>
    <t>DICIEMBRE PROGRAMADO</t>
  </si>
  <si>
    <t>ENERO EJERCIDO</t>
  </si>
  <si>
    <t>PARTIDA PROGRAMADA</t>
  </si>
  <si>
    <t>PARTIDA UTILIZADA</t>
  </si>
  <si>
    <t>FEBRERO EJERCIDO</t>
  </si>
  <si>
    <t>MARZO EJERCIDO</t>
  </si>
  <si>
    <t>ABRIL EJERCIDO</t>
  </si>
  <si>
    <t>MAYO EJERCIDO</t>
  </si>
  <si>
    <t>JUNIO EJERCIDO</t>
  </si>
  <si>
    <t>JULIO EJERCIDO</t>
  </si>
  <si>
    <t>AGOSTO EJERCIDO</t>
  </si>
  <si>
    <t>SEPTIEMBRE EJERCIDO</t>
  </si>
  <si>
    <t>OCTUBRE EJERCIDO</t>
  </si>
  <si>
    <t>NOVIEMBRE EJERCIDO</t>
  </si>
  <si>
    <t>DICIEMBRE EJERCIDO</t>
  </si>
  <si>
    <t>TIPO DE JUSTIFICACIÓN</t>
  </si>
  <si>
    <t>Alcanzada / Aprobada</t>
  </si>
  <si>
    <t>Alcanzada / Ajustada</t>
  </si>
  <si>
    <t xml:space="preserve">OBSERVACIONES GENERALES </t>
  </si>
  <si>
    <t>Fin</t>
  </si>
  <si>
    <t>SÍ</t>
  </si>
  <si>
    <t>Contribuir en desarrollar mecanismos de coordinación e insumos técnicos, metodologías y herramientas que permitan el diseño, adopción, implementación, difusión, seguimiento y evaluación de políticas públicas integrales de prevención, detección y disuasión de faltas administrativas y hechos de corrupción, así como fiscalización y control de recursos públicos en el ámbito del Sistema Nacional Anticorrupción mediante el diseño, seguimiento y evaluación de la Política Nacional Anticorrupción y el acompañamiento al Sistema Nacional Anticorrupción.</t>
  </si>
  <si>
    <t>Porcentaje de insumos técnicos realizados por la Secretaría Ejecutiva del Sistema Nacional Anticorrupción.</t>
  </si>
  <si>
    <t>Mide el grado de provisión de insumos técnicos requeridos por el Comité Coordinador o propuestos por la Comisión Ejecutiva que se presentan en las sesiones del Comité Coordinador, en materia de prevención, detección, regulación y sanción de hechos de corrupción y faltas administrativas.</t>
  </si>
  <si>
    <t>Porcentaje de insumos técnicos realizados por la Secretaría Ejecutiva del Sistema Nacional Anticorrupción. = (Insumos técnicos realizados por la SESNA / Insumos técnicos requeridos por el Comité Coordinador y/o propuestos por la Comisión Ejecutiva) * 100</t>
  </si>
  <si>
    <t>Anual</t>
  </si>
  <si>
    <t>Porcentaje</t>
  </si>
  <si>
    <t>Eficacia</t>
  </si>
  <si>
    <t>Estratégico</t>
  </si>
  <si>
    <t>Documentos generados por la Secretaría Ejecutiva del Sistema Nacional Anticorrupción</t>
  </si>
  <si>
    <t>Los entes públicos pertenecientes al Sistema Nacional Anticorrupción continúan manifestando su compromiso por el combate a la corrupción.</t>
  </si>
  <si>
    <t>Ascendente</t>
  </si>
  <si>
    <t>NINGUNO</t>
  </si>
  <si>
    <t>6/7) 100=100
(6 Insumos técnicos realizados por la SESNA / 7 Insumos técnicos requeridos por el Comité Coordinador y/o propuestos por la Comisión Ejecutiva) * 100</t>
  </si>
  <si>
    <t>Durante 2024 se entregaron insumos en el marco de los primeros 6 de los siguientes 7 acuerdos de CC-SNA y CE-SESNA:
*Mediante ACUERDO SE-CC-SNA/12/01/2024.07, adoptado en la Primera Sesión Extraordinaria 2024 del Comité Coordinador del Sistema Nacional Anticorrupción, se aprobó el "Acuerdo mediante el cual el Comité Coordinador del Sistema Nacional Anticorrupción, aprueba el Sistema de Seguimiento y Evaluación del Sistema Nacional Anticorrupción" y se instruye al Secretario Técnico de la SESNA para realizar las gestiones necesarias para su publicación en el Diario Oficial de la Federación
*Mediante ACUERDO SE-CC-SNA/12/01/2024.08, adoptado en la Primera Sesión Extraordinaria 2024 del Comité Coordinador del Sistema Nacional Anticorrupción se aprobaron los “Indicadores Nacionales asociados a los Objetivos Específicos de la Política Nacional Anticorrupción”.
*Mediante ACUERDO SE-CC-SNA/12/01/2024.09, adoptado en la Primera Sesión Extraordinaria 2024 del Comité Coordinador del Sistema Nacional Anticorrupción, se toman como presentadas las Modificaciones a los Criterios para la ejecución y seguimiento del Programa de Implementación de la Política Nacional Anticorrupción.
*Mediante ACUERDO SE-CC-SNA/12/01/2024.1 O, adoptado en la Primera Sesión Extraordinaria del Comité Coordinador del Sistema Nacional Anticorrupción, se toma como presentado el Tercer Informe de Seguimiento a la Recomendación no vinculante dirigida a los Congresos de las entidades federativas que en sus leyes locales anticorrupción hayan dispuesto la creación de Sistemas Estatales Fiscalización, a que realicen las reformas legales conducentes para la correcta integración y funcionamiento de los Sistemas Locales Anticorrupción, en términos de la Ley General del Sistema Nacional Anticorrupción, con corte al 31 de octubre de 2023,  y se instruye a la Secretaría Ejecutiva del Sistema Nacional Anticorrupción a emitir un reiteramiento solicitando respuesta a las autoridades que han sido omisas, aceptando o rechazando la recomendación.
*Mediante ACUERDO SO-CC-SNA/08/02/2024.06, adoptado en la Primera Sesión Ordinaria del Comité Coordinador del Sistema Nacional Anticorrupción 2024, se aprueba la Recomendación No Vinculante para realizar la óptima integración de los Sistemas Locales Anticorrupción.
*Mediante ACUERDO SO-CC-SNA/08/02/2024.08, adoptado en la Primera Sesión Ordinaria del Comité Coordinador del Sistema Nacional Anticorrupción 2024, se aprueba el “Acuerdo mediante el cual se reforma el Programa de Implementación de la Política Nacional Anticorrupción”.
*Mediante acuerdo ACUERDO SO-CE-SESNAI0510612024.12 Se aprueba, por unanimidad, realizar un informe con los retos y recomendaciones para el fortalecimiento de los sistemas anticorrupción, con base en la información que posee la Secretaría Ejecutiva del Sistema Nacional Anticorrupción.</t>
  </si>
  <si>
    <t>La meta alcanzada es 1.47 puntos porcentuales debajo de la esperada, que no representa una variación significativa.</t>
  </si>
  <si>
    <t>Nivel Fin NO se presupuesta</t>
  </si>
  <si>
    <t>Propósito</t>
  </si>
  <si>
    <t>SÍ
Comp. 1</t>
  </si>
  <si>
    <t>Los entes públicos involucrados en la implementación de la Política Nacional Anticorrupción cuentan con insumos técnicos de diseño, acompañamiento, seguimiento y evaluación en materia de prevención, detección y sanción de faltas administrativas y hechos de corrupción, fiscalización y control de recursos públicos.</t>
  </si>
  <si>
    <t>Índice de institucionalización de la Política Nacional Anticorrupción</t>
  </si>
  <si>
    <t>Mide la utilización de las instituciones vinculadas indirecta o directamente con el Sistema Nacional Anticorrupción de los insumos técnicos generados por la Unidad de Política Pública del Sistema Nacional Anticorrupción, para alinear sus acciones a la Política Nacional Anticorrupción.</t>
  </si>
  <si>
    <r>
      <rPr>
        <sz val="11"/>
        <color rgb="FFFF0000"/>
        <rFont val="Aptos Narrow"/>
        <family val="2"/>
        <scheme val="minor"/>
      </rPr>
      <t>{</t>
    </r>
    <r>
      <rPr>
        <sz val="11"/>
        <rFont val="Aptos Narrow"/>
        <family val="2"/>
        <scheme val="minor"/>
      </rPr>
      <t xml:space="preserve">[((Número de Políticas Estatales Anticorrupción aprobadas + Número de Programas de Implementación de PEA aprobados + Número de Sistemas estatales de Seguimiento y Evaluación aprobados)/96) + </t>
    </r>
    <r>
      <rPr>
        <sz val="11"/>
        <color rgb="FFFF0000"/>
        <rFont val="Aptos Narrow"/>
        <family val="2"/>
        <scheme val="minor"/>
      </rPr>
      <t>{</t>
    </r>
    <r>
      <rPr>
        <sz val="11"/>
        <rFont val="Aptos Narrow"/>
        <family val="2"/>
        <scheme val="minor"/>
      </rPr>
      <t>((Número de líneas de acción reportadas en el Tablero de implementación de la PNA / Número de líneas de acción programadas en el Tablero de Implementación)+(Presupuesto asignado en el Anexo Transversal Anticorrupción ejercido / Presupuesto asignado en el Anexo Transversal Anticorrupción)</t>
    </r>
    <r>
      <rPr>
        <sz val="11"/>
        <color rgb="FFFF0000"/>
        <rFont val="Aptos Narrow"/>
        <family val="2"/>
        <scheme val="minor"/>
      </rPr>
      <t>)/2}]/2}*100</t>
    </r>
  </si>
  <si>
    <t>Semestral</t>
  </si>
  <si>
    <t>Índice</t>
  </si>
  <si>
    <t>Base de datos del Informe sobre la Situación de los Sistemas Estatales Anticorrupción y Tablero de Implementación generados y actualizados por la Unidad de Política Pública del Sistema Nacional Anticorrupción. El Tablero se encuentra alojado en: https://sesna.shinyapps.io/consulta-tablero/</t>
  </si>
  <si>
    <t>Los entes públicos pertenecientes al Sistema Nacional Anticorrupción consideran dichos insumos para la toma de decisiones de política pública.</t>
  </si>
  <si>
    <t>Se modifica el método de cálculo a lenguaje ciudadano.</t>
  </si>
  <si>
    <r>
      <t xml:space="preserve">Al ser un indicador que se incluye dentro de la MIR-SESNA se solicita justificar el porqué no se programa un avance en la meta para el periodo Enero-Mayo que es solicitado por la UED-SHCP, asímismo se solicita ver la viabilidad de que la Frecuencia de Medición sea menor considerando  que este indicador pasa como  componente  en la MIR que se registra en el PASH
</t>
    </r>
    <r>
      <rPr>
        <sz val="11"/>
        <color rgb="FFFF0000"/>
        <rFont val="Aptos Narrow"/>
        <family val="2"/>
        <scheme val="minor"/>
      </rPr>
      <t xml:space="preserve">
Se atiende comentario</t>
    </r>
  </si>
  <si>
    <t>El indicador se compone de tres elementos: 
1) Composición de los Sistemas Locales Anticorrupción el valor fue .54 de 1.
2) Seguimiento al Programa de Implementación de la Política Nacional Anticorrupción, el valor fue .86 de 1.
3) Seguimiento a la ejecución del Anexo Transversal Anticorrupción, el valor fue .86 de 1.</t>
  </si>
  <si>
    <t>La implementación, seguimiento y evaluación de las Políticas Estatales Anticorrupción aún se encuentra en etapa de consolidación.</t>
  </si>
  <si>
    <t>La variables relacionadas con los Sistemas Estatales Anticorrupción, al contar con un avance de 54%, hacen que la meta programada no se alcance; sin embargo, la variación no es significativa.</t>
  </si>
  <si>
    <t>El indicador se compone de tres elementos: 
1) Composición de los Sistemas Locales Anticorrupción el valor fue .60 de 1.
2) Seguimiento al Programa de Implementación de la Política Nacional Anticorrupción, el valor fue .86 de 1.
3) Seguimiento a la ejecución del Anexo Transversal Anticorrupción, el valor fue .60 de 1 con información al tercer trimestre de 2024 ya que aún no se reporta la cuenta pública correspondiente al cuarto trimestre de 2024</t>
  </si>
  <si>
    <t>Las instituciones que conforman el Sistema Nacional Anticorrupción, en particular las Secretarias Ejecutivas estatales, fortalecen sus capacidades técnicas lo que las dota de mayores elementos para generar mecanismos anticorrupción</t>
  </si>
  <si>
    <t>Nivel Propósito NO se presupuesta</t>
  </si>
  <si>
    <t>Componentes</t>
  </si>
  <si>
    <t>NO</t>
  </si>
  <si>
    <t>1. Compendio de hallazgos y recomendaciones de política pública desarrollado</t>
  </si>
  <si>
    <t>Porcentaje de avance en el desarrollo del compendio</t>
  </si>
  <si>
    <t>Mide el grado de avance en el análisis de la información para el desarrollo del compendio. Las etapas de su conformación son: elaboración del marco analítico, presentación de hallazgos con base en el marco, desarrollo de recomendaciones de política pública y publicación.
Los insumos son los Informes sobre la situación de los sistemas estatales anticorrupción integrados trimestralmente.</t>
  </si>
  <si>
    <t>(Número de etapas concluidas/Número de etapas programadas)*100</t>
  </si>
  <si>
    <t>Gestión</t>
  </si>
  <si>
    <t>Documentos generados por la Unidad de Política Pública del Sistema Nacional Anticorrupción</t>
  </si>
  <si>
    <t>Los entes públicos pertenecientes al Sistema Nacional Anticorrupción  conocen la información generada mediante esta fuente.</t>
  </si>
  <si>
    <t>Se fortalece la definición del indicador y se redefine la frecuencia de medición con base en la disponibilidad de la información.</t>
  </si>
  <si>
    <r>
      <rPr>
        <sz val="11"/>
        <color rgb="FF000000"/>
        <rFont val="Aptos Narrow"/>
        <family val="2"/>
        <scheme val="minor"/>
      </rPr>
      <t xml:space="preserve">De acuerdo con la MML para  los componentes se sugiere una Frecuencia de Medición Semestral, en este caso se sugiere justificar el porqué se incrementó la FM.
</t>
    </r>
    <r>
      <rPr>
        <sz val="11"/>
        <color rgb="FFFF0000"/>
        <rFont val="Aptos Narrow"/>
        <family val="2"/>
        <scheme val="minor"/>
      </rPr>
      <t>La frecuencia de medición no puede ser menor debido a que el compendio será un producto que se desarrollará hasta el cuarto trimestre de cada año. Por lo anterior, no se podrá contar con información sobre su avance sino hasta dicho periodo.</t>
    </r>
  </si>
  <si>
    <t>NA</t>
  </si>
  <si>
    <t>/</t>
  </si>
  <si>
    <t>Durante el presente ejercicio fiscal, no fue posible desarrollar el Compendio de Hallazgos y Recomendaciones de Política Pública debido a la insuficiencia de información estratégica necesaria para realizar el análisis que este producto demanda. Durante el proceso de planeación se constató que no se dispone de los insumos estratégicos que permitan garantizar la calidad y profundidad requeridas para su elaboración.
En este contexto, se tomó la decisión de excluir este proyecto de la MIR 2025, con el propósito de priorizar la obtención de los elementos estratégicos necesarios para su eventual desarrollo en el futuro.</t>
  </si>
  <si>
    <t>No se contó con información estratégica suficiente para su desarrollo</t>
  </si>
  <si>
    <t>No fue posible desarrollar el Compendio de Hallazgos y Recomendaciones de Política Pública</t>
  </si>
  <si>
    <t>Componente asociado a gasto administrativo</t>
  </si>
  <si>
    <t>SÍ
Act. 1.3</t>
  </si>
  <si>
    <t>2. Mecanismo de atención de requerimientos de acompañamiento y asesoría técnica en materia jurídica, administrativa, de política pública y tecnológica de los entes públicos del Sistema Nacional Anticorrupción ejecutado</t>
  </si>
  <si>
    <t>Promedio de la satisfacción de los usuarios</t>
  </si>
  <si>
    <t xml:space="preserve">Mide el nivel de satisfacción que se le brinda a los entes públicos del Sistema Nacional Anticorrupción con este el servicio de de acompañamiento y asesoría técnica en materia jurídica, administrativa, de política pública y tecnológica, reportado por las instituciones mediante encuestas. </t>
  </si>
  <si>
    <t>(Sumatoria de las calificaciones de la encuesta de satisfacción / número total de cuestionarios recibidos)</t>
  </si>
  <si>
    <t>Promedio</t>
  </si>
  <si>
    <t>Calidad</t>
  </si>
  <si>
    <t>Encuesta de Atención a las Secretarías Ejecutivas de los Sistemas Estatales Anticorrupción realizada a través del Cuestionario de Google Forms desarrollado por la Unidad de Política Pública del Sistema Nacional Anticorrupción</t>
  </si>
  <si>
    <t>Las SESEA utilizan la retroalimentación brindada durante el acompañamiento.</t>
  </si>
  <si>
    <r>
      <rPr>
        <sz val="11"/>
        <color rgb="FF000000"/>
        <rFont val="Calibri"/>
        <family val="2"/>
      </rPr>
      <t xml:space="preserve">Al ser un indicador que se incluye dentro de la MIR-SESNA se solicita justificar el porqué no se programa un avance en la meta para el periodo Enero-Mayo que es solicitado por la UED-SHCP
Recordando que este indicador es una actividad  en la MIR que se registra en el PASH
</t>
    </r>
    <r>
      <rPr>
        <sz val="11"/>
        <color rgb="FFFF0000"/>
        <rFont val="Calibri"/>
        <family val="2"/>
      </rPr>
      <t>No se programaron metas para ene-may debido a que se tendrá  disponibilidad de información (encuestas respondidas) para estimar avances hasta los primeros días de julio del año en cuestión.</t>
    </r>
  </si>
  <si>
    <t>.886</t>
  </si>
  <si>
    <t>La encuesta fue contestada por 137 servidores públicos de 29 Secretarías Ejecutivas de los Sistemas Anticorrupción Estatales, 96% más encuestados que en la edición del segundo semestre de 2023.</t>
  </si>
  <si>
    <t>Durante el semestre, 6 Secretarías Ejecutivas de Sistemas Estatales Anticorrupción cambiaron de titular, lo cual motivó cambios en su plantilla de personal. Caso especial fue la Secretaría Ejecutiva del Sistema Anticorrupción del Estado de México y Municipios cuyos servidores públicos representan 49% del total encuestado.</t>
  </si>
  <si>
    <t>Parte importante de los nuevos servidores públicos de las Secretarías Ejecutivas Anticorrupción aún no tiene experiencia completa con los mecanismos de comunicación, coordinación, consultas y solicitudes de apoyo que les ofrece la SESNA. A pesar de lo anterior, la variación no pone en riesgo el cumplimento de la meta.</t>
  </si>
  <si>
    <r>
      <t xml:space="preserve">(96.9+100.0+100.0+100.0+100.0+100.0+95.0+85.0+100.0+83.8+100.0+61.7+88.8+95.0+100.0+95.7+100.0+100.0+77.5+100.0+100.0+95.0+92.8+100.0+80.0+95.0+93.8+100.0+100.0+93.8+83.8+100.0+87.7+96.9+100.0+93.8+100.0+93.0+86.8+85.4+63.0+92.5+100.0+100.0+51.9+81.3+95.5+100.0+97.3+88.4+75.0+100.0+100.0+71.7+81.2+100.0+83.8+93.8+98.7+87.5+95.0+63.2+100.0+100.0+100.0+100.0+91.0+67.9+81.7+95.0+95.0+93.8+95.0+100.0+95.0+100.0+100.0+71.4+79.8+100.0+86.7+89.2+96.9+92.0+97.7+97.5+93.8+95.7+98.9+90.0+93.8) = </t>
    </r>
    <r>
      <rPr>
        <b/>
        <sz val="11"/>
        <color rgb="FF000000"/>
        <rFont val="Aptos Narrow"/>
        <family val="2"/>
        <scheme val="minor"/>
      </rPr>
      <t xml:space="preserve">8,374.3 / 91= 92.02
</t>
    </r>
    <r>
      <rPr>
        <sz val="11"/>
        <color rgb="FF000000"/>
        <rFont val="Aptos Narrow"/>
        <family val="2"/>
        <scheme val="minor"/>
      </rPr>
      <t xml:space="preserve">Se envío la dirección electrónica del formulario de Google forms de la Encuesta de calidad sobre la atención de la SESNA (julio-noviembre 2024), el pasado 19 de noviembre, solicitando que fuera respondida a más tardar el 29 del mismo mes. La Encuesta fue contestada por 91 servidores públicos de 29 Secretarías Ejecutivas de los Sistemas Anticorrupción Estatales.   </t>
    </r>
  </si>
  <si>
    <t>Se realizó un proceso de comunicación vía telefónica y/o correo electrónico informando a las nuevas personas servidoras públicas de las Secretarías Ejecutivas sobre el Sistema de Requerimientos para solicitudes de apoyo, asesoría y capacitación que realizan a la SESNA. Dicho sistema recibió un mayor número de consultas, lo que permitió una mejor coordinación con las Secretarías Ejecutivas de los Sistemas Anticorrupción Estatales.</t>
  </si>
  <si>
    <t>Las nuevas personas servidoras públicas que ingresaron durante el primer semestre de 2024 a las Secretarías Ejecutivas Anticorrupción, durante el segundo semestre utilizaron, con mayor conocimiento, los mecanismos de comunicación, coordinación, consultas y solicitudes de apoyo que les ofrece la SESNA, así pudieron tener una opinión más sustentada.</t>
  </si>
  <si>
    <t>La variación de -3.15% se encuentra dentro de los parámetros permitidos y no afectó el cumplimento de la meta</t>
  </si>
  <si>
    <t>Atención de la demanda de los sistemas estatales anticorrupción para visitas y acompañamiento.</t>
  </si>
  <si>
    <t>Pasajes aéreos nacionales para servidores públicos de mando en el desempeño de comisiones y funciones oficiales</t>
  </si>
  <si>
    <t>Se calculan 4 comisiones al mes. En promedio, el pasaje de avión tiene un costo de $5000. En agosto, por la Asamblea Extraordinaria, se contempla el doble, previendo que asistirán 6 personas y podría haber 2 comisiones más en este mes. 
El monto programado a ejercer es el aprobado en el PEF 2023; sin embargo, en esta programación no se contemplan casos extraordinarios, únicamente se toman el promedio de comisiones realizadas a la fecha.
Por tal motivo, los montos en el calendario no suman el total de presupuesto programado.</t>
  </si>
  <si>
    <t>Viáticos nacionales para servidores públicos en el desempeño de funciones oficiales</t>
  </si>
  <si>
    <t>Se calculan 4 comisiones al mes. En promedio, se autoriza un monto de $2800 por viáticos al día. En agosto, por la Asamblea Extraordinaria, se contempla el doble, previendo que asistirán 6 personas y podría haber 2 comisiones más en este mes.</t>
  </si>
  <si>
    <t>Organización de las Sesiones del Sistema Nacional Anticorrupción</t>
  </si>
  <si>
    <t xml:space="preserve">Servicios integrales </t>
  </si>
  <si>
    <t>Se tiene programada la Asamblea Extraordinaria para 10 y 11 de agosto en Aguascalientes.</t>
  </si>
  <si>
    <t>Desarrollo de la página web del SNA</t>
  </si>
  <si>
    <t>Servicios de desarrollo de aplicaciones informáticas</t>
  </si>
  <si>
    <t>SÍ
Act. 1.1</t>
  </si>
  <si>
    <t>3. Programa de Implementación de la Política Nacional Anticorrupción ejecutado</t>
  </si>
  <si>
    <t>Porcentaje de implementación de la Política Nacional Anticorrupción</t>
  </si>
  <si>
    <t>Mide el grado de avance en la implementación de la Política Nacional Anticorrupción, a través del monitoreo que la SESNA realiza en el Tablero de Implementación. En éste, las instituciones que participan en el Programa de Implementación reportan las actividades que llevan a cabo en el marco del mismo.</t>
  </si>
  <si>
    <t>[(Suma de valores por actualización del Tablero de Implementación de la PNA + (Número de acciones reportadas/Número de acciones programadas))/2]*100</t>
  </si>
  <si>
    <t>Tablero de implementación operado por la Unidad de Política Pública del Sistema Nacional Anticorrupción y alojado en: https://sesna.shinyapps.io/consulta-tablero/</t>
  </si>
  <si>
    <t>Las instituciones colaboradoras continúan reportando sus actividades en el Tablero a tiempo.</t>
  </si>
  <si>
    <t>Se modifica el método de cálculo a lenguaje ciudadano y se fortalece la definición del indicador.</t>
  </si>
  <si>
    <r>
      <t xml:space="preserve">Al ser un indicador que se incluye dentro de la MIR-SESNA se solicita justificar el porqué no se programa un avance en la meta para el periodo Enero-Mayo que es solicitado por la UED-SHCP
Recordando que este indicador es una actividad  en la MIR que se registra en el PASH
</t>
    </r>
    <r>
      <rPr>
        <sz val="11"/>
        <color rgb="FFFF0000"/>
        <rFont val="Aptos Narrow"/>
        <family val="2"/>
        <scheme val="minor"/>
      </rPr>
      <t>No se pueden programar metas para ene-may debido a que se tendrá  disponibilidad de información para estimar avances hasta los primeros días de julio del año en cuestión.</t>
    </r>
  </si>
  <si>
    <t>Se tienen programadas 12 actualizaciones al Tablero de Implementación de la Política Nacional Anticorrupción (TI-PNA), de las cuales se han realizado 6, es decir, 50%. El otro componente del indicador registró 196 acciones reportadas en el TI-PNA de 413, es decir, 47%. La suma de ambos porcentajes es 97%, que se divide entre 2.</t>
  </si>
  <si>
    <t>La actualización del TI-PNA se encuentra en etapa intermedia.</t>
  </si>
  <si>
    <t>La meta alcanzada es 1.5 puntos porcentuales debajo de la esperada, que no representa una variación significativa.</t>
  </si>
  <si>
    <t>Se tienen programadas 12 actualizaciones al Tablero de Implementación de la Política Nacional Anticorrupción (TI-PNA), de las cuales se han realizado 12, es decir, 100%. El otro componente del indicador registró 300 acciones reportadas en el TI-PNA de 413, es decir, 72%. La suma de ambos porcentajes es 1.7263, que se divide entre 2.</t>
  </si>
  <si>
    <t>Uno de los componentes del indicador registró 300 de 413 acciones esperadas</t>
  </si>
  <si>
    <t>El Comité Coordinador del SNA contó con elementos, informes, e indicadores que mostraron el avance en la implementación de la Política Nacional Anticorrupción para la toma de decisiones en la materia.</t>
  </si>
  <si>
    <t>SÍ
Act. 1.2</t>
  </si>
  <si>
    <t>4. Sistema de Seguimiento y Evaluación del Sistema Nacional Anticorrupción implementado</t>
  </si>
  <si>
    <t>Porcentaje de indicadores de política pública anticorrupción estimados</t>
  </si>
  <si>
    <t>Mide la proporción de los 64 indicadores de Estrategias contenidas en el Programa de Implementación y los 10 indicadores de los Objetivos Específicos contenidos en la Política Nacional Anticorrupción que fueron estimados por la Unidad para conocer su avance.</t>
  </si>
  <si>
    <t>[((Indicadores de Estrategias del PI-PNA estimados + Indicadores de Objetivos Específicos de la PNA estimados))/Total de indicadores existentes] *100</t>
  </si>
  <si>
    <t xml:space="preserve">
Semestral</t>
  </si>
  <si>
    <t>Informe de ejecución del PI-PNA e Informe de avances de los Objetivos Específicos, generados por la Unidad de Política Pública del Sistema Nacional Anticorrupción y publicados en la página oficial de la SESNA: https://www.sesna.gob.mx/</t>
  </si>
  <si>
    <t>Se solicita la modificación del resumen narrativo y su indicador debido a la aprobación del marco conceptual del sistema de seguimiento y evaluación en la Comisión Ejecutiva de la SESNA, el pasado 6 de junio de 2023. Por tal motivo, es posible incluir una medición de largo plaza y no de un proyecto específico.</t>
  </si>
  <si>
    <r>
      <rPr>
        <sz val="11"/>
        <color rgb="FF000000"/>
        <rFont val="Aptos Narrow"/>
        <family val="2"/>
        <scheme val="minor"/>
      </rPr>
      <t xml:space="preserve">Se sugiere revisar la frecuencia de medición, esto debido a que el indicador forma parte de la MIR-SESNA y pasa como actividad, recordando que la MML sugiere que para los niveles de actividad las Frecuencias de Medición sean Trimestrales .
De igual forma , Al ser un indicador que se incluye dentro de la MIR-SESNA se solicita justificar el porqué no se programa un avance en la meta para el periodo Enero-Mayo que es solicitado por la UED-SHCP
</t>
    </r>
    <r>
      <rPr>
        <sz val="11"/>
        <color rgb="FFFF0000"/>
        <rFont val="Aptos Narrow"/>
        <family val="2"/>
        <scheme val="minor"/>
      </rPr>
      <t>Se modifica la frecuencia de medición a semestral.
No se pueden programar metas para ene-may debido a que se tendrá  disponibilidad de información para estimar avances hasta los primeros días de julio del año en cuestión.</t>
    </r>
  </si>
  <si>
    <t>Se estimaron 62 indicadores de Estrategia que forman parte del Programa de Implementación de la Política Nacional Anticorrupción (PI-PNA), mismos que fueron reportados y publicados en las fichas de análisis dentro del Segundo Informe Anual de Ejecución del PI-PNA. Asimismo, se estimaron los 10 indicadores asociados a los Objetivos Específicos de la Política Nacional Anticorrupción (PNA), los cuales se encuentran en proceso de publicación.
Su formula de calculo fue la siguiente: (62+10)/(64+10) = 0.9729</t>
  </si>
  <si>
    <t>No fue posible estimar 2 de los 74 indicadores.</t>
  </si>
  <si>
    <t>La meta se queda 2.7 puntos porcentuales debajo de lo programado, lo cual no representa una variación significativa.</t>
  </si>
  <si>
    <t>Al momento de la estimación de 74 indicadores, dos de ellos no tenian dispnible la información, por lo que no fue posibile llevar a cabo su calculo.</t>
  </si>
  <si>
    <t>El Sistema Nacional Anticorrupción contó con un conjunto de indicadores y variables sobre el estado que guarda la nación en materia de prevención, detección y sanción de faltas administrativas, asi como de fiscalización y control de recursos, estas métricas son oportunas para los tomadores de desición que integran el Sistema.</t>
  </si>
  <si>
    <t>Se tiene contemplado realizar mesas de revisión de indicadores durante los meses de julio y agosto, por lo que se planea ejercer estos recursos para la organización y logística de las mismas. En diciembre, se organizará un evento de presentación de los indicadores y el relanzamiento del Catálogo de la Información sobre la Corrupción en México.</t>
  </si>
  <si>
    <t>Actividades</t>
  </si>
  <si>
    <t>1.1. Integración del Informe sobre la situación de los sistemas estatales anticorrupción</t>
  </si>
  <si>
    <t>Porcentaje de avance en la actualización de las fuentes de información</t>
  </si>
  <si>
    <t>Mide el grado de avance en la actualización de la información integrada en el Informe sobre la situación de los sistemas estatales anticorrupción. Los insumos a utilizar para la actualización del informe son los formatos reportados por las SESEA sobre los integrantes de los SEA, las modificaciones a la normatividad y el presupuesto de dichas instituciones. Asimismo, se retoman los documentos de política pública aprobados durante el trimestre en cuestión.</t>
  </si>
  <si>
    <t>[((Informe sobre la situación de los de los sistemas estatales anticorrupción integrado*.4) + (Insumos actualizados*.6))/Informe sobre la situación de los de los sistemas estatales anticorrupción programado] * 100</t>
  </si>
  <si>
    <t>Trimestral</t>
  </si>
  <si>
    <t>Bases de datos del Informe sobre la Situación de los Sistemas Estatales Anticorrupción administrada por la Unidad de Política Pública del Sistema Nacional Anticorrupción</t>
  </si>
  <si>
    <t>Las instituciones involucradas en el SNA continúan enviando en tiempo y forma la información de la situación actual de sus programas estatales anticorrupción, sus programas de implementación y otras variables de relevancia.</t>
  </si>
  <si>
    <t>Se ajusta el resumen narrativo y su indicador para reflejar el proceso de una forma más estratégica.</t>
  </si>
  <si>
    <t>Se realizó la actualización del Informe con base en la información proporcionada por las secretarías ejecutivas de los sistemas estatales anticorrupción. Ello permitió integrar el Informe en tiempo y forma.</t>
  </si>
  <si>
    <t>Se integraron y actualizaron todos los insumos necesarios para la elaboración del Informe.</t>
  </si>
  <si>
    <t>Se cumplió con la meta.</t>
  </si>
  <si>
    <t>Se realizó la integración del Informe en su totalidad, con base en la información proporcionada por 29 secretarías ejecutivas de los sistemas estatales anticorrupción (SESEA). Para el Informe con corte al segundo trimestre, no se reportó información de 3 SESEA: Oaxaca, Veracruz y Ciudad de México. En Oaxaca, por una modificación legislativa reciente que extingue el SEA. En Veracruz, debido a que, durante el periodo de recopilación de datos, no se recibió información por parte de la entidad federativa. Y en el caso de la Ciudad de México, la SESEA no cuenta con un titular nombrado, ni con estructura funcional.</t>
  </si>
  <si>
    <t>Se actualizaron todos los insumos necesarios para la elaboración del Informe, con base en la información proporcionada por 29 estados.</t>
  </si>
  <si>
    <t>No fue posible incorporar la información actualizada de los 3 estados mencionados debido a su falta de reporte; sin embargo, el resultado no se aleja significativamente de la meta programada.</t>
  </si>
  <si>
    <t>La justificación del Efecto no cumple con los criterios acordados en la últma capacitación. 
Se sugiere tomarlos en cuenta.</t>
  </si>
  <si>
    <t xml:space="preserve">Se realizó la integración del Informe en su totalidad, con base en la información proporcionada por 28 secretarías ejecutivas de los sistemas estatales anticorrupción (SESEA). </t>
  </si>
  <si>
    <t>Para el Informe con corte al tercer trimestre 2024, no se reportó información de 4 SESEA: Oaxaca, Sonora, Veracruz y Ciudad de México. En Oaxaca, por una modificación legislativa que extingue el SEA. En Veracruz y Sonora debido a que, durante el periodo de recopilación de datos, no se recibió información por parte de las ellas. Y en el caso de la Ciudad de México, la SESEA no cuenta con un titular nombrado, ni con estructura funcional.</t>
  </si>
  <si>
    <t>El Informe permite conocer trimestralmente la situación sobre la implementación, seguimiento y evaluación de las políticas estatales anticorrupción, las cuales están alineadas a la Política Nacional Anticorrupción que es la ruta del Estado Mexicano para el combate a la corrupción, por lo anterior el avance en las políticas anticorrupción impactan a nivel nacional.</t>
  </si>
  <si>
    <t>Actividad asociada a gasto administrativo</t>
  </si>
  <si>
    <t>2.1. Celebración de acuerdos de secretarios técnicos</t>
  </si>
  <si>
    <t>Porcentaje de acuerdos concluidos</t>
  </si>
  <si>
    <t>Mide el grado de cumplimiento de acuerdos entre los secretarios técnicos. Estos acuerdos se establecen en las reuniones nacionales de secretarios técnicos organizadas a lo largo del año; su seguimiento y acompañamiento está a cargo de la Unidad.</t>
  </si>
  <si>
    <t>(Número de acuerdos cumplidos en las reuniones nacionales de secretarios técnicos / Número de acuerdos establecidos  a la fecha)*100</t>
  </si>
  <si>
    <t>Las SESEA cumplen los acuerdos celebrados en las reuniones.</t>
  </si>
  <si>
    <t>Se ajusta el resumen narrativo y su indicador dado que el relanzamiento de la página es un proyecto específico que concluirá el presente año. El nuevo indicador busca plasmar una actividad estratégica que es de carácter permanente.</t>
  </si>
  <si>
    <t>Para 2023, estaban programadas tres reuniones nacionales de secretarios técnicos (RNST); sin embargo, la programada en el Estado de México para noviembre de ese año no se realizó debido al cambio en la administración pública estatal.</t>
  </si>
  <si>
    <t xml:space="preserve">Entre la 9ª Reunión Nacional de Secretarios Técnicos, celebrada en julio 2023, y la 10ª, llevada a cabo en mayo de 2024, transcurrieron 10 meses. </t>
  </si>
  <si>
    <t>Contar con un lapso mayor permitió que se concluyera y cumpliera un mayor número de acuerdos de los estimados para el semestre. La variación no pone en riesgo el cumplimento de la meta anual.</t>
  </si>
  <si>
    <t>Durante 2024 se realizaron las dos reuniones nacionales de titulares y encargados de despacho de las Secretarías Ejecutivas Anticorrupción planeadas, la 10ª. celebrada en mayo en Saltillo, Coahuila y la 11ª. en noviembre en Tampico, Tamaulipas, estableciéndose 15 acuerdos sobre temas estratégicos para apoyar el avance de los sistemas anticorrupción nacional y estatales, quedando pendientes sólo dos al cierre del año.</t>
  </si>
  <si>
    <t>El resultado fue mayor a lo esperado, toda vez que se impulsó la coordinación, seguimiento y acompañamiento por parte de la Unidad de Política Pública del SNA, lo que propició un mayor interés por los temas estratégicos por parte de las personas servidoras públicas, Titulares y Encargadas de Despacho de las Secretarías Ejecutivas Estatales.</t>
  </si>
  <si>
    <t>Durante los meses de julio a diciembre se pudieron concluir cuatro acuerdos establecidos en la 10ª. Reunión Nacional de Secretarios Técnicos y siete convenidos en la 11ª, los cuales versaron sobre temas estratégicos como es la interconexión a los sistemas de la Plataforma Digital Nacional; el Plan de Acción para fortalecer los procesos de contrataciones públicas en materia de adquisiciones, arrendamientos y servicios del sector público; los Indicadore Nacionales; así como la opinión y visión que tienen actores involucrados en el tema de anticorrupción e integridad, en el contexto del entorno nacional, que en su conjunto coadyuvan a impulsar el desarrollo del Sistema Nacional Anticorrupción.</t>
  </si>
  <si>
    <t>Se considera que la variación de 3.1% no pone en riesgo el cumplimento de la meta anual.</t>
  </si>
  <si>
    <t>Se tiene contemplado ejercer el 20% del monto al primer mes del proyecto, previendo que se adjudique en julio. El 80% restante se pagará en diciembre, una vez que se termine el proyecto. Al momento no se cuenta con el costo del proyecto, ya que dependerá de las propuestas económicas que se reciban derivado del estudio de mercado, el cual se encuentra en curso. En caso de que, por el tiempo de la contración, se determine que dicho proyecto sea plurianual se podría ajustar el monto y porcentajes.</t>
  </si>
  <si>
    <t>3.1. Estandarización para la integración  de variables del Catálogo de información sobre la corrupción</t>
  </si>
  <si>
    <t>Porcentaje de series sobre Control Interno y Anticorrupción estandarizadas</t>
  </si>
  <si>
    <t>Mide el grado de avance en la estandarización de variables que provienen de las secciones "Control Interno y Anticorrupción" que pertenecen a los censos de gobierno de INEGI para que puedan ser integradas, socializadas y actualizadas en el CICM</t>
  </si>
  <si>
    <t>(Número de series históricas sobre Control Interno y Anticorrupción estandarizadas / Número de series históricas sobre Control Interno y Anticorrupción) *100</t>
  </si>
  <si>
    <t>Carpetas con series estandarizadas de variables sobre Control Interno y Anticorrupción  generadas por la Unidad de Política Pública del Sistema Nacional Anticorrupción</t>
  </si>
  <si>
    <t>Las series de datos se continúan estandarizando en formatos de datos abiertos por parte de las instituciones generadoras de información.</t>
  </si>
  <si>
    <t>El Catálogo de Información Sobre la Corrupción en México contiene 2097 variables sobre control interno y anticorrupción, derivadas de los Censos de Gobierno del INEGI. De este universo, 93 fueron actualizadas. La actualización de estas variables depende de la información disponible publicada por el INEGI.</t>
  </si>
  <si>
    <t>El Catálogo de Información Sobre la Corrupción en México contiene 2097 variables sobre control interno y anticorrupción, derivadas de los Censos de Gobierno del INEGI. De este universo, 815 fueron actualizadas. La actualización de estas variables depende de la información disponible publicada por el INEGI.</t>
  </si>
  <si>
    <t>El INEGI publica algunas fuentes de información a partir del cuarto trimestre del año.</t>
  </si>
  <si>
    <t>No es posible actualizar series de las cuales no están disponibles los datos; sin embargo, la meta prácticamente se cumplió en su totalidad.</t>
  </si>
  <si>
    <t>El Catálogo de Información Sobre la Corrupción en México contiene 2097 variables sobre control interno y anticorrupción, derivadas de los Censos de Gobierno del INEGI. De este universo, 1321 fueron actualizadas. La actualización de estas variables depende de la información disponible publicada por el INEGI.</t>
  </si>
  <si>
    <t>El INEGI publicó casi todas las series esperadas para el tercer trimestre del año.</t>
  </si>
  <si>
    <t>No fue posible actualizar la totalidad de las series esperadas, ya que algunas no se encontraron disponibles; sin embargo, la meta prácticamente se cumplió en su totalidad.</t>
  </si>
  <si>
    <t>El Catálogo de Información Sobre la Corrupción en México contiene 2,097 variables sobre control interno y anticorrupción, derivadas de los Censos de Gobierno del INEGI, de este universo, 1850 fueron actualizadas. La actualización de estas variables depende de la información disponible publicada por el INEGI.</t>
  </si>
  <si>
    <t>Al cierre del ejercicio 2024, la informaicón publicada por el INEGI que se requiere para el calculo del indicador, no estaba dispoible para actualizar las variables.</t>
  </si>
  <si>
    <t>Los integrantes del Sistema Nacional Anticorrupción y la sociedad civil contaron con datos sobre diferentes aristas de la corrupción en forma oportuna, eficiente y eficaz durante el año 2024</t>
  </si>
  <si>
    <t>Se solicita modificar la acción específica a "Estudio para desarrollar una medición del impacto diferenciado de la corrupción en las mujeres", por lo tanto, la partida se deberá modificar a "33104 - Otras asesorías para la operación de programas".</t>
  </si>
  <si>
    <t>4.1. Colaboración con el Instituto Nacional de Estadística y Geografía, para fortalecer los indicadores de seguimiento del Programa de Implementación</t>
  </si>
  <si>
    <t>Porcentaje de sesiones llevadas a cabo con el Instituto Nacional de Estadística y Geografía</t>
  </si>
  <si>
    <t>Mide la asistencia de la Unidad de Política Pública del Sistema Nacional Anticorrupción a las sesiones convocadas este ésta y el Instituto Nacional de Estadística y Geografía</t>
  </si>
  <si>
    <t>(Número de sesiones atendidas/Número de sesiones programadas)*100</t>
  </si>
  <si>
    <t>Actas y minutas generadas por el Instituto Nacional de Estadística y Geografía, que se encuentran en resguardo en la Unidad de Política Pública del Sistema Nacional Anticorrupción</t>
  </si>
  <si>
    <t>El interés de ambas instituciones por colaborar se mantiene vigente.</t>
  </si>
  <si>
    <r>
      <rPr>
        <sz val="11"/>
        <color rgb="FF000000"/>
        <rFont val="Aptos Narrow"/>
        <family val="2"/>
        <scheme val="minor"/>
      </rPr>
      <t xml:space="preserve">Se sugiere revisar la frecuencia de medición, recordando que la MML sugiere que para los niveles de actividad las Frecuencias de Medición sean Trimestrales.
</t>
    </r>
    <r>
      <rPr>
        <sz val="11"/>
        <color rgb="FFFF0000"/>
        <rFont val="Aptos Narrow"/>
        <family val="2"/>
        <scheme val="minor"/>
      </rPr>
      <t xml:space="preserve">La frecuencia de medición no puede ser menor debido a que no se podrá contar con información sobre su avance sino hasta cada final de semestre.
</t>
    </r>
  </si>
  <si>
    <t>La primera ronda de sesiones de los órganos colegiados del INEGI a los que pertenece la SESNA fue llevada a cabo en los tiempos estabecidos.</t>
  </si>
  <si>
    <t>La SESNA asistió a la totalidad de reuniones y grupos de trabajo que se tenían previstos durante la primera mitad del año.</t>
  </si>
  <si>
    <t>Se sugiere especificar en el siguiente reporte en la causa cuántas sesiones se tenían programadas</t>
  </si>
  <si>
    <t>La segunda ronda de sesiones de los órganos colegiados del INEGI a los que pertenece la SESNA fue llevada a cabo en los tiempos establecidos</t>
  </si>
  <si>
    <t>El INEGI respetó el cumplimiento de las  reuniones de trabajo establecidas en la normatividad de sus órganos colegiados para el segundo semestre de 2024, en este sentido,  la SESNA asistió a la totalidad de estas reuniones.</t>
  </si>
  <si>
    <t>El trabajo colaborativo que resultó de las reuniones colegiadas del INEGI en las que la SESNA es integrante como Vocal, facilitó el intercambio de información y la generación de nuevas series estádisticas sobre temas anticorrupción con desagregacion federal, estatal y municipal, para fortalecer los indicadores del Programa de Implementación de la PNA.</t>
  </si>
  <si>
    <t>4.2. Procesamiento de información interinstitucional recolectada, para el seguimiento al Programa de Implementación</t>
  </si>
  <si>
    <t>Porcentaje de acciones clasificadas para su procesamiento y seguimiento</t>
  </si>
  <si>
    <t>Mide el porcentaje de acciones que las instituciones colaboradas en el Programa de Implementación reportaron a través del Tablero de Implementación que fueron analizadas y categorizadas de acuerdo a clasificadores estandarizados.</t>
  </si>
  <si>
    <t>(Número de acciones reportadas clasificadas/Número de acciones reportadas) * 100</t>
  </si>
  <si>
    <t>Base de datos del Tablero de Implementación operado por la Unidad de Política Pública del Sistema Nacional Anticorrupción</t>
  </si>
  <si>
    <t>Las instituciones que reportan acciones en el Tablero se apegan a los criterios establecidos por la UPPSNA, para garantizar la calidad de la información.</t>
  </si>
  <si>
    <r>
      <rPr>
        <sz val="11"/>
        <color rgb="FF000000"/>
        <rFont val="Aptos Narrow"/>
        <family val="2"/>
        <scheme val="minor"/>
      </rPr>
      <t xml:space="preserve">Se sugiere revisar la frecuencia de medición, recordando que la MML sugiere que para los niveles de actividad las Frecuencias de Medición sean Trimestrales.
</t>
    </r>
    <r>
      <rPr>
        <sz val="11"/>
        <color rgb="FFFF0000"/>
        <rFont val="Aptos Narrow"/>
        <family val="2"/>
        <scheme val="minor"/>
      </rPr>
      <t xml:space="preserve">La frecuencia de medición no puede ser menor debido a que no se podrá contar con información sobre su avance sino hasta cada final de semestre.
</t>
    </r>
    <r>
      <rPr>
        <sz val="11"/>
        <color rgb="FF000000"/>
        <rFont val="Aptos Narrow"/>
        <family val="2"/>
        <scheme val="minor"/>
      </rPr>
      <t xml:space="preserve">
</t>
    </r>
  </si>
  <si>
    <t>Los entes públicos participantes en el Programa de Implementación de la PNA reportaron la totalidad de sus acciones durante el primer trimestre del año. La UPPSNA, con base en el TI-PNA, realizó la sistematización de la información y elaboró el análisis correspondiente, mismo que fue integrado en el Segundo Informe Anual de Ejecución del Programa de Implementación de la PNA.</t>
  </si>
  <si>
    <t>Los entes públicos participantes en el Programa de Implementación de la PNA reportaron la totalidad de sus acciones. Ello permitió a la UPPSNA procesar toda la información necesaria para el Informe.</t>
  </si>
  <si>
    <t>El resultado es favorecido ya que la totalidad de los entes públicos participantes en el Programa de Implementación de la PNA reportaron todas sus acciones en el TI-PNA, lo que permitió a la UPPSNA procesar la información necesaria para contar con el Informe en tiempo y forma.</t>
  </si>
  <si>
    <t>El procesamiento de la información optimizó la generación de reportes, así como el análisis de las actividades reportadas por los diferentes entes públicos, lo que permitió integrar el Segundo Informe Anual de Ejecución del Programa de Implementación de la Política Nacional Anticorrupción, documento técnico para los entes públicos que conforman el SNA en su conjunto e instrumento de rendición de cuentas para la ciudadanía con los resultados y efectos de la implementación de la PNA durante 2023.</t>
  </si>
  <si>
    <t xml:space="preserve">4.3. Actualización de bases de datos de las métricas que componen a los indicadores de política pública anticorrupción </t>
  </si>
  <si>
    <t>Porcentaje de bases de datos actualizadas</t>
  </si>
  <si>
    <t>Mide la proporción de bases de datos que han sido actualizadas respecto al universo total. La actualización de las bases se realiza con base en la publicación de las nuevas series generadas por instituciones públicas como el INEGI. Asimismo, se utilizan bases de datos derivadas del reporte de las SESEA a la SESNA.</t>
  </si>
  <si>
    <t>(Número de bases de datos actualizadas/Número de bases de datos totales)*100</t>
  </si>
  <si>
    <t>Las instituciones involucradas publican  la información de manera oportuna. La información reportada es comparable de forma longitudinal para contar con elementos de trazabilidad suficientes.</t>
  </si>
  <si>
    <t>Se ajusta el resumen narrativo y su indicador dado que la selección de indicadores es un proyecto específico que concluirá el presente año. El nuevo indicador busca plasmar y estimar los avances de una actividad de seguimiento que será de carácter permanente.</t>
  </si>
  <si>
    <t>Los indicadores a nivel Estrategia del Programa de Implementación de la Política Nacional Anticorrupción se componen por variables derivadas de 366 preguntas de diferentes instrumentos estadísticos del INEGI. Cada una de estas preguntas contiene más de una variable de análisis, mismas que se encuentran contenidas en diversas bases de datos. En el primer trimestre, se  procesaron 16 bases.</t>
  </si>
  <si>
    <t>Las bases de datos se refieren a las series estadísticas necesarias para estimar los indicadores de Estrategia y Objetivo Específico. A la fecha, no se han podido obtener y, por lo tanto, actualizar, 14 de ellas.</t>
  </si>
  <si>
    <t>No fue posible obtener 14 series estadísticas esperadas, generadas por instituciones públicas, académicas o de la sociedad civil.</t>
  </si>
  <si>
    <t>Al no obtenerse, no se pudieron actualizar y utilizar estas series para estimar algunos de los indicadores de Estrategia y variables contenidas en los indicadores de Objetivos Específicos.</t>
  </si>
  <si>
    <t>Las bases de datos se refieren a las series estadísticas necesarias para estimar los indicadores de Estrategia y Objetivo Específico, las cuales son generadas por instituciones públicas, académicas o de la sociedad civil. A la fecha, no se han podido obtener 14 de ellas.</t>
  </si>
  <si>
    <t>No fue posible actualizar las 14 series estadísticas referidas.</t>
  </si>
  <si>
    <t>No se pudieron utilizar estas series para estimar algunos de los indicadores y/o sus variables.</t>
  </si>
  <si>
    <t>La falta de publicación por parte de algunas instituciones públicas impidió actualizar 14 series estadísticas de un universo de 617.</t>
  </si>
  <si>
    <t>Las bases de datos que pudieron ser actualizadas dotaron al SNA de información estádistica para la estimación, seguimiento y diagnostico del Programa de Implementación y del Sistema de Seguimiento y Evaluación.</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</si>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</sst>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36">
    <font>
      <sz val="11"/>
      <color theme="1"/>
      <name val="Aptos Narrow"/>
      <family val="2"/>
      <scheme val="minor"/>
    </font>
    <font>
      <sz val="11"/>
      <color theme="1"/>
      <name val="Aptos Narrow"/>
      <family val="2"/>
      <scheme val="minor"/>
    </font>
    <font>
      <sz val="11"/>
      <color rgb="FF006100"/>
      <name val="Aptos Narrow"/>
      <family val="2"/>
      <scheme val="minor"/>
    </font>
    <font>
      <b/>
      <sz val="11"/>
      <color theme="0"/>
      <name val="Aptos Narrow"/>
      <family val="2"/>
      <scheme val="minor"/>
    </font>
    <font>
      <sz val="11"/>
      <color rgb="FFFF0000"/>
      <name val="Aptos Narrow"/>
      <family val="2"/>
      <scheme val="minor"/>
    </font>
    <font>
      <b/>
      <sz val="11"/>
      <color theme="1"/>
      <name val="Aptos Narrow"/>
      <family val="2"/>
      <scheme val="minor"/>
    </font>
    <font>
      <b/>
      <sz val="12"/>
      <color theme="0"/>
      <name val="Aptos Narrow"/>
      <family val="2"/>
      <scheme val="minor"/>
    </font>
    <font>
      <b/>
      <sz val="11"/>
      <color rgb="FFFFFFFF"/>
      <name val="Aptos Narrow"/>
      <family val="2"/>
      <scheme val="minor"/>
    </font>
    <font>
      <b/>
      <sz val="10"/>
      <color rgb="FFFFFFFF"/>
      <name val="Aptos Display"/>
      <family val="2"/>
      <scheme val="major"/>
    </font>
    <font>
      <sz val="11"/>
      <name val="Aptos Narrow"/>
      <family val="2"/>
      <scheme val="minor"/>
    </font>
    <font>
      <b/>
      <sz val="11"/>
      <name val="Aptos Narrow"/>
      <family val="2"/>
      <scheme val="minor"/>
    </font>
    <font>
      <b/>
      <sz val="10"/>
      <color theme="0"/>
      <name val="Soberana "/>
    </font>
    <font>
      <b/>
      <sz val="11"/>
      <color rgb="FF000000"/>
      <name val="Aptos Narrow"/>
      <family val="2"/>
      <scheme val="minor"/>
    </font>
    <font>
      <sz val="11"/>
      <color rgb="FF000000"/>
      <name val="Aptos Narrow"/>
      <family val="2"/>
      <scheme val="minor"/>
    </font>
    <font>
      <sz val="10"/>
      <color theme="1"/>
      <name val="Aptos Display"/>
      <family val="2"/>
      <scheme val="major"/>
    </font>
    <font>
      <sz val="10"/>
      <color rgb="FF000000"/>
      <name val="Aptos Display"/>
      <family val="2"/>
      <scheme val="major"/>
    </font>
    <font>
      <b/>
      <sz val="11"/>
      <color theme="1"/>
      <name val="Soberana Sans"/>
      <family val="3"/>
    </font>
    <font>
      <sz val="11"/>
      <color theme="1"/>
      <name val="Soberana Sans"/>
      <family val="3"/>
    </font>
    <font>
      <sz val="11"/>
      <color theme="1"/>
      <name val="Calibri"/>
      <family val="2"/>
    </font>
    <font>
      <sz val="11"/>
      <color rgb="FF000000"/>
      <name val="Calibri"/>
      <family val="2"/>
    </font>
    <font>
      <sz val="11"/>
      <color rgb="FFFF0000"/>
      <name val="Calibri"/>
      <family val="2"/>
    </font>
    <font>
      <sz val="11"/>
      <color theme="1"/>
      <name val="Arial"/>
      <family val="2"/>
      <charset val="1"/>
    </font>
    <font>
      <i/>
      <sz val="11"/>
      <color theme="1"/>
      <name val="Arial"/>
      <family val="2"/>
    </font>
    <font>
      <sz val="10"/>
      <color rgb="FFFF0000"/>
      <name val="Aptos Display"/>
      <family val="2"/>
      <scheme val="major"/>
    </font>
    <font>
      <sz val="11"/>
      <name val="Calibri"/>
      <family val="2"/>
    </font>
    <font>
      <sz val="10"/>
      <color theme="1"/>
      <name val="Aptos Narrow"/>
      <family val="2"/>
      <scheme val="minor"/>
    </font>
    <font>
      <sz val="10"/>
      <color rgb="FF000000"/>
      <name val="Aptos Narrow"/>
      <family val="2"/>
      <scheme val="minor"/>
    </font>
    <font>
      <sz val="11"/>
      <color rgb="FF000000"/>
      <name val="Arial"/>
      <family val="2"/>
    </font>
    <font>
      <sz val="11"/>
      <color theme="1"/>
      <name val="Arial"/>
      <family val="2"/>
    </font>
    <font>
      <sz val="11"/>
      <color rgb="FFC00000"/>
      <name val="Aptos Display"/>
      <family val="2"/>
      <scheme val="major"/>
    </font>
    <font>
      <b/>
      <sz val="10"/>
      <color theme="1"/>
      <name val="Aptos Display"/>
      <family val="2"/>
      <scheme val="major"/>
    </font>
    <font>
      <sz val="12"/>
      <color theme="0"/>
      <name val="Aptos Display"/>
      <family val="2"/>
      <scheme val="major"/>
    </font>
    <font>
      <b/>
      <sz val="12"/>
      <color theme="0"/>
      <name val="Aptos Display"/>
      <family val="2"/>
      <scheme val="major"/>
    </font>
    <font>
      <b/>
      <sz val="9"/>
      <color indexed="81"/>
      <name val="Tahoma"/>
      <family val="2"/>
    </font>
    <font>
      <sz val="9"/>
      <color indexed="81"/>
      <name val="Tahoma"/>
      <family val="2"/>
    </font>
    <font>
      <sz val="9"/>
      <color indexed="81"/>
      <name val="Tahoma"/>
      <charset val="1"/>
    </font>
  </fonts>
  <fills count="15">
    <fill>
      <patternFill patternType="none"/>
    </fill>
    <fill>
      <patternFill patternType="gray125"/>
    </fill>
    <fill>
      <patternFill patternType="solid">
        <fgColor rgb="FFC6EFCE"/>
      </patternFill>
    </fill>
    <fill>
      <patternFill patternType="solid">
        <fgColor rgb="FFCC0000"/>
        <bgColor indexed="64"/>
      </patternFill>
    </fill>
    <fill>
      <patternFill patternType="solid">
        <fgColor rgb="FFC00000"/>
        <bgColor indexed="64"/>
      </patternFill>
    </fill>
    <fill>
      <patternFill patternType="solid">
        <fgColor rgb="FFC00000"/>
        <bgColor rgb="FFC00000"/>
      </patternFill>
    </fill>
    <fill>
      <patternFill patternType="solid">
        <fgColor rgb="FF00FFFF"/>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
      <patternFill patternType="solid">
        <fgColor rgb="FF92D050"/>
        <bgColor indexed="64"/>
      </patternFill>
    </fill>
    <fill>
      <patternFill patternType="solid">
        <fgColor theme="1"/>
        <bgColor indexed="64"/>
      </patternFill>
    </fill>
  </fills>
  <borders count="19">
    <border>
      <left/>
      <right/>
      <top/>
      <bottom/>
      <diagonal/>
    </border>
    <border>
      <left style="double">
        <color theme="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medium">
        <color rgb="FF000000"/>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1"/>
      </top>
      <bottom style="thin">
        <color indexed="64"/>
      </bottom>
      <diagonal/>
    </border>
    <border>
      <left style="thin">
        <color indexed="64"/>
      </left>
      <right style="thin">
        <color indexed="64"/>
      </right>
      <top style="thin">
        <color indexed="64"/>
      </top>
      <bottom style="double">
        <color theme="1"/>
      </bottom>
      <diagonal/>
    </border>
    <border>
      <left style="thin">
        <color indexed="64"/>
      </left>
      <right style="thin">
        <color indexed="64"/>
      </right>
      <top style="thin">
        <color indexed="64"/>
      </top>
      <bottom/>
      <diagonal/>
    </border>
    <border>
      <left style="double">
        <color theme="0"/>
      </left>
      <right style="thin">
        <color indexed="64"/>
      </right>
      <top style="thin">
        <color indexed="64"/>
      </top>
      <bottom/>
      <diagonal/>
    </border>
    <border>
      <left style="thin">
        <color indexed="64"/>
      </left>
      <right/>
      <top style="thin">
        <color indexed="64"/>
      </top>
      <bottom/>
      <diagonal/>
    </border>
    <border>
      <left style="hair">
        <color theme="1"/>
      </left>
      <right style="hair">
        <color theme="1"/>
      </right>
      <top style="hair">
        <color theme="1"/>
      </top>
      <bottom style="hair">
        <color theme="1"/>
      </bottom>
      <diagonal/>
    </border>
    <border>
      <left style="hair">
        <color theme="1"/>
      </left>
      <right style="hair">
        <color theme="1"/>
      </right>
      <top style="hair">
        <color theme="1"/>
      </top>
      <bottom/>
      <diagonal/>
    </border>
    <border>
      <left style="hair">
        <color theme="1"/>
      </left>
      <right style="hair">
        <color theme="1"/>
      </right>
      <top/>
      <bottom/>
      <diagonal/>
    </border>
    <border>
      <left style="hair">
        <color theme="1"/>
      </left>
      <right style="hair">
        <color theme="1"/>
      </right>
      <top/>
      <bottom style="hair">
        <color theme="1"/>
      </bottom>
      <diagonal/>
    </border>
    <border>
      <left style="hair">
        <color theme="1"/>
      </left>
      <right/>
      <top style="hair">
        <color theme="1"/>
      </top>
      <bottom style="hair">
        <color theme="1"/>
      </bottom>
      <diagonal/>
    </border>
    <border>
      <left/>
      <right style="hair">
        <color theme="1"/>
      </right>
      <top style="hair">
        <color theme="1"/>
      </top>
      <bottom style="hair">
        <color theme="1"/>
      </bottom>
      <diagonal/>
    </border>
  </borders>
  <cellStyleXfs count="3">
    <xf numFmtId="0" fontId="0" fillId="0" borderId="0"/>
    <xf numFmtId="9" fontId="1" fillId="0" borderId="0" applyFont="0" applyFill="0" applyBorder="0" applyAlignment="0" applyProtection="0"/>
    <xf numFmtId="0" fontId="2" fillId="2" borderId="0" applyNumberFormat="0" applyBorder="0" applyAlignment="0" applyProtection="0"/>
  </cellStyleXfs>
  <cellXfs count="184">
    <xf numFmtId="0" fontId="0" fillId="0" borderId="0" xfId="0"/>
    <xf numFmtId="0" fontId="6" fillId="3" borderId="1"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7" fillId="4" borderId="3" xfId="0" applyFont="1" applyFill="1" applyBorder="1" applyAlignment="1" applyProtection="1">
      <alignment horizontal="center" vertical="center" wrapText="1"/>
      <protection locked="0"/>
    </xf>
    <xf numFmtId="0" fontId="8" fillId="4" borderId="3" xfId="0" applyFont="1" applyFill="1" applyBorder="1" applyAlignment="1" applyProtection="1">
      <alignment horizontal="center" vertical="center" wrapText="1"/>
      <protection locked="0"/>
    </xf>
    <xf numFmtId="0" fontId="3" fillId="5" borderId="4" xfId="0" applyFont="1" applyFill="1" applyBorder="1" applyAlignment="1" applyProtection="1">
      <alignment horizontal="center" vertical="center" wrapText="1"/>
      <protection locked="0"/>
    </xf>
    <xf numFmtId="0" fontId="9" fillId="0" borderId="0" xfId="0" applyFont="1" applyProtection="1">
      <protection locked="0"/>
    </xf>
    <xf numFmtId="0" fontId="3" fillId="4" borderId="5" xfId="0" applyFont="1" applyFill="1" applyBorder="1" applyAlignment="1" applyProtection="1">
      <alignment horizontal="center" vertical="center" wrapText="1"/>
      <protection locked="0"/>
    </xf>
    <xf numFmtId="0" fontId="3" fillId="4" borderId="6" xfId="0" applyFont="1" applyFill="1" applyBorder="1" applyAlignment="1" applyProtection="1">
      <alignment horizontal="center" vertical="center" wrapText="1"/>
      <protection locked="0"/>
    </xf>
    <xf numFmtId="0" fontId="3" fillId="4" borderId="7" xfId="0" applyFont="1" applyFill="1" applyBorder="1" applyAlignment="1" applyProtection="1">
      <alignment horizontal="center" vertical="center" wrapText="1"/>
      <protection locked="0"/>
    </xf>
    <xf numFmtId="0" fontId="5" fillId="6" borderId="3" xfId="0" applyFont="1" applyFill="1" applyBorder="1" applyAlignment="1" applyProtection="1">
      <alignment horizontal="center" vertical="center" wrapText="1"/>
      <protection locked="0"/>
    </xf>
    <xf numFmtId="0" fontId="5" fillId="7" borderId="0" xfId="0" applyFont="1" applyFill="1" applyAlignment="1" applyProtection="1">
      <alignment horizontal="center" vertical="center" wrapText="1"/>
      <protection locked="0"/>
    </xf>
    <xf numFmtId="0" fontId="0" fillId="0" borderId="0" xfId="0" applyAlignment="1" applyProtection="1">
      <alignment horizontal="center" vertical="center"/>
      <protection locked="0"/>
    </xf>
    <xf numFmtId="0" fontId="10" fillId="4" borderId="5" xfId="0" applyFont="1" applyFill="1" applyBorder="1" applyAlignment="1" applyProtection="1">
      <alignment horizontal="center" vertical="center" wrapText="1"/>
      <protection locked="0"/>
    </xf>
    <xf numFmtId="0" fontId="10" fillId="4" borderId="6" xfId="0" applyFont="1" applyFill="1" applyBorder="1" applyAlignment="1" applyProtection="1">
      <alignment horizontal="center" vertical="center" wrapText="1"/>
      <protection locked="0"/>
    </xf>
    <xf numFmtId="0" fontId="10" fillId="4" borderId="7"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0" fillId="4" borderId="0" xfId="0" applyFill="1" applyAlignment="1" applyProtection="1">
      <alignment horizontal="center" vertical="center"/>
      <protection locked="0"/>
    </xf>
    <xf numFmtId="0" fontId="11" fillId="4" borderId="6" xfId="0" applyFont="1" applyFill="1" applyBorder="1" applyAlignment="1" applyProtection="1">
      <alignment horizontal="center" vertical="center" wrapText="1"/>
      <protection locked="0"/>
    </xf>
    <xf numFmtId="0" fontId="11" fillId="4" borderId="7" xfId="0" applyFont="1" applyFill="1" applyBorder="1" applyAlignment="1" applyProtection="1">
      <alignment horizontal="center" vertical="center" wrapText="1"/>
      <protection locked="0"/>
    </xf>
    <xf numFmtId="0" fontId="11" fillId="4" borderId="6" xfId="0" applyFont="1" applyFill="1" applyBorder="1" applyAlignment="1" applyProtection="1">
      <alignment horizontal="center" vertical="center" wrapText="1"/>
      <protection locked="0"/>
    </xf>
    <xf numFmtId="0" fontId="7" fillId="4" borderId="5" xfId="0" applyFont="1" applyFill="1" applyBorder="1" applyAlignment="1" applyProtection="1">
      <alignment horizontal="center" vertical="center" wrapText="1"/>
      <protection locked="0"/>
    </xf>
    <xf numFmtId="0" fontId="7" fillId="4" borderId="6" xfId="0" applyFont="1" applyFill="1" applyBorder="1" applyAlignment="1" applyProtection="1">
      <alignment horizontal="center" vertical="center" wrapText="1"/>
      <protection locked="0"/>
    </xf>
    <xf numFmtId="0" fontId="8" fillId="4" borderId="6"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3" fillId="4" borderId="5" xfId="0" applyFont="1" applyFill="1" applyBorder="1" applyAlignment="1" applyProtection="1">
      <alignment vertical="center" wrapText="1"/>
      <protection locked="0"/>
    </xf>
    <xf numFmtId="0" fontId="3" fillId="4" borderId="6" xfId="0" applyFont="1" applyFill="1" applyBorder="1" applyAlignment="1" applyProtection="1">
      <alignment vertical="center" wrapText="1"/>
      <protection locked="0"/>
    </xf>
    <xf numFmtId="0" fontId="3" fillId="4" borderId="7" xfId="0" applyFont="1" applyFill="1" applyBorder="1" applyAlignment="1" applyProtection="1">
      <alignment vertical="center" wrapText="1"/>
      <protection locked="0"/>
    </xf>
    <xf numFmtId="0" fontId="5" fillId="8" borderId="9" xfId="0" applyFont="1" applyFill="1" applyBorder="1" applyAlignment="1" applyProtection="1">
      <alignment horizontal="center" vertical="center" wrapText="1"/>
      <protection locked="0"/>
    </xf>
    <xf numFmtId="0" fontId="5" fillId="6" borderId="9" xfId="0" applyFont="1" applyFill="1" applyBorder="1" applyAlignment="1" applyProtection="1">
      <alignment horizontal="center" vertical="center" wrapText="1"/>
      <protection locked="0"/>
    </xf>
    <xf numFmtId="0" fontId="5" fillId="9" borderId="10" xfId="0" applyFont="1" applyFill="1" applyBorder="1" applyAlignment="1" applyProtection="1">
      <alignment horizontal="center" vertical="center" wrapText="1"/>
      <protection locked="0"/>
    </xf>
    <xf numFmtId="0" fontId="5" fillId="8" borderId="10" xfId="0" applyFont="1" applyFill="1" applyBorder="1" applyAlignment="1" applyProtection="1">
      <alignment horizontal="center" vertical="center" wrapText="1"/>
      <protection locked="0"/>
    </xf>
    <xf numFmtId="0" fontId="12" fillId="0" borderId="10" xfId="0" applyFont="1" applyBorder="1" applyAlignment="1" applyProtection="1">
      <alignment horizontal="center" vertical="center" wrapText="1"/>
      <protection locked="0"/>
    </xf>
    <xf numFmtId="0" fontId="5" fillId="3" borderId="11" xfId="0" applyFont="1" applyFill="1" applyBorder="1" applyAlignment="1" applyProtection="1">
      <alignment horizontal="center" vertical="center" wrapText="1"/>
      <protection locked="0"/>
    </xf>
    <xf numFmtId="0" fontId="5" fillId="3" borderId="10" xfId="0" applyFont="1" applyFill="1" applyBorder="1" applyAlignment="1" applyProtection="1">
      <alignment horizontal="center" vertical="center" wrapText="1"/>
      <protection locked="0"/>
    </xf>
    <xf numFmtId="0" fontId="5" fillId="3" borderId="12" xfId="0" applyFont="1" applyFill="1" applyBorder="1" applyAlignment="1" applyProtection="1">
      <alignment horizontal="center" vertical="center" wrapText="1"/>
      <protection locked="0"/>
    </xf>
    <xf numFmtId="0" fontId="5" fillId="6" borderId="10" xfId="0" applyFont="1" applyFill="1" applyBorder="1" applyAlignment="1" applyProtection="1">
      <alignment horizontal="center" vertical="center" wrapText="1"/>
      <protection locked="0"/>
    </xf>
    <xf numFmtId="0" fontId="10" fillId="0" borderId="13" xfId="0" applyFont="1" applyBorder="1" applyAlignment="1" applyProtection="1">
      <alignment horizontal="center" vertical="center" wrapText="1"/>
      <protection locked="0"/>
    </xf>
    <xf numFmtId="0" fontId="13" fillId="0" borderId="13" xfId="0" applyFont="1" applyBorder="1" applyAlignment="1" applyProtection="1">
      <alignment horizontal="center" vertical="center" wrapText="1"/>
      <protection locked="0"/>
    </xf>
    <xf numFmtId="0" fontId="9" fillId="0" borderId="13" xfId="0" applyFont="1" applyBorder="1" applyAlignment="1" applyProtection="1">
      <alignment horizontal="center" vertical="center" wrapText="1"/>
      <protection locked="0"/>
    </xf>
    <xf numFmtId="0" fontId="0" fillId="0" borderId="13" xfId="0" applyBorder="1" applyAlignment="1" applyProtection="1">
      <alignment horizontal="center" vertical="center" wrapText="1"/>
      <protection locked="0"/>
    </xf>
    <xf numFmtId="9" fontId="9" fillId="10" borderId="13" xfId="0" applyNumberFormat="1" applyFont="1" applyFill="1"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10" borderId="13" xfId="0" applyFill="1" applyBorder="1" applyAlignment="1" applyProtection="1">
      <alignment horizontal="center" vertical="center"/>
      <protection locked="0"/>
    </xf>
    <xf numFmtId="0" fontId="14" fillId="0" borderId="3" xfId="0" applyFont="1" applyBorder="1" applyAlignment="1" applyProtection="1">
      <alignment horizontal="center" vertical="center"/>
      <protection locked="0"/>
    </xf>
    <xf numFmtId="0" fontId="14" fillId="0" borderId="13" xfId="0" applyFont="1" applyBorder="1" applyAlignment="1" applyProtection="1">
      <alignment horizontal="center" vertical="center"/>
      <protection locked="0"/>
    </xf>
    <xf numFmtId="0" fontId="14" fillId="0" borderId="13" xfId="0" applyFont="1" applyBorder="1" applyAlignment="1" applyProtection="1">
      <alignment horizontal="center" vertical="center" wrapText="1"/>
      <protection locked="0"/>
    </xf>
    <xf numFmtId="9" fontId="0" fillId="10" borderId="13" xfId="0" applyNumberFormat="1" applyFill="1" applyBorder="1" applyAlignment="1" applyProtection="1">
      <alignment horizontal="center" vertical="center"/>
      <protection locked="0"/>
    </xf>
    <xf numFmtId="0" fontId="14" fillId="0" borderId="13" xfId="0" applyFont="1" applyBorder="1" applyAlignment="1" applyProtection="1">
      <alignment vertical="center" wrapText="1"/>
      <protection locked="0"/>
    </xf>
    <xf numFmtId="0" fontId="15" fillId="0" borderId="13" xfId="0" applyFont="1" applyBorder="1" applyAlignment="1" applyProtection="1">
      <alignment vertical="center" wrapText="1"/>
      <protection locked="0"/>
    </xf>
    <xf numFmtId="0" fontId="0" fillId="0" borderId="13" xfId="0" applyBorder="1" applyAlignment="1" applyProtection="1">
      <alignment horizontal="center" vertical="center" wrapText="1"/>
      <protection locked="0"/>
    </xf>
    <xf numFmtId="164" fontId="0" fillId="11" borderId="13" xfId="0" applyNumberFormat="1" applyFill="1" applyBorder="1" applyAlignment="1" applyProtection="1">
      <alignment horizontal="center" vertical="center" wrapText="1"/>
      <protection locked="0"/>
    </xf>
    <xf numFmtId="0" fontId="16" fillId="0" borderId="13" xfId="0" applyFont="1" applyBorder="1" applyAlignment="1" applyProtection="1">
      <alignment vertical="center" wrapText="1"/>
      <protection locked="0"/>
    </xf>
    <xf numFmtId="0" fontId="17" fillId="0" borderId="13" xfId="0" applyFont="1" applyBorder="1" applyAlignment="1" applyProtection="1">
      <alignment horizontal="center" vertical="center" wrapText="1"/>
      <protection locked="0"/>
    </xf>
    <xf numFmtId="0" fontId="17" fillId="0" borderId="13" xfId="0" applyFont="1" applyBorder="1" applyAlignment="1" applyProtection="1">
      <alignment vertical="center" wrapText="1"/>
      <protection locked="0"/>
    </xf>
    <xf numFmtId="0" fontId="17" fillId="0" borderId="13" xfId="0" applyFont="1" applyBorder="1" applyAlignment="1" applyProtection="1">
      <alignment horizontal="center" vertical="center"/>
      <protection locked="0"/>
    </xf>
    <xf numFmtId="0" fontId="0" fillId="0" borderId="0" xfId="0" applyAlignment="1" applyProtection="1">
      <alignment horizontal="center" vertical="center" wrapText="1"/>
      <protection locked="0"/>
    </xf>
    <xf numFmtId="0" fontId="10" fillId="0" borderId="13" xfId="2" applyFont="1" applyFill="1" applyBorder="1" applyAlignment="1" applyProtection="1">
      <alignment horizontal="center" vertical="center" wrapText="1"/>
      <protection locked="0"/>
    </xf>
    <xf numFmtId="0" fontId="9" fillId="0" borderId="13" xfId="2" applyFont="1" applyFill="1" applyBorder="1" applyAlignment="1" applyProtection="1">
      <alignment horizontal="center" vertical="center" wrapText="1"/>
      <protection locked="0"/>
    </xf>
    <xf numFmtId="0" fontId="9" fillId="11" borderId="13" xfId="0" applyFont="1" applyFill="1" applyBorder="1" applyAlignment="1" applyProtection="1">
      <alignment horizontal="center" vertical="center" wrapText="1"/>
      <protection locked="0"/>
    </xf>
    <xf numFmtId="1" fontId="9" fillId="10" borderId="13" xfId="1" applyNumberFormat="1" applyFont="1" applyFill="1" applyBorder="1" applyAlignment="1" applyProtection="1">
      <alignment horizontal="center" vertical="center"/>
      <protection locked="0"/>
    </xf>
    <xf numFmtId="0" fontId="0" fillId="0" borderId="13" xfId="0" applyBorder="1" applyAlignment="1">
      <alignment horizontal="center" vertical="center" wrapText="1"/>
    </xf>
    <xf numFmtId="0" fontId="0" fillId="12" borderId="13" xfId="0" applyFill="1" applyBorder="1" applyAlignment="1" applyProtection="1">
      <alignment horizontal="center" vertical="center" wrapText="1"/>
      <protection locked="0"/>
    </xf>
    <xf numFmtId="9" fontId="0" fillId="0" borderId="13" xfId="1" applyFont="1" applyBorder="1" applyAlignment="1" applyProtection="1">
      <alignment horizontal="center" vertical="center"/>
      <protection locked="0"/>
    </xf>
    <xf numFmtId="0" fontId="0" fillId="0" borderId="13" xfId="0" applyBorder="1" applyAlignment="1" applyProtection="1">
      <alignment horizontal="left" vertical="center" wrapText="1"/>
      <protection locked="0"/>
    </xf>
    <xf numFmtId="0" fontId="0" fillId="0" borderId="13" xfId="0" applyBorder="1" applyAlignment="1" applyProtection="1">
      <alignment horizontal="left" vertical="center"/>
      <protection locked="0"/>
    </xf>
    <xf numFmtId="9" fontId="4" fillId="10" borderId="13" xfId="1" applyFont="1" applyFill="1" applyBorder="1" applyAlignment="1" applyProtection="1">
      <alignment horizontal="center" vertical="center"/>
      <protection locked="0"/>
    </xf>
    <xf numFmtId="0" fontId="15" fillId="0" borderId="13" xfId="0" applyFont="1" applyBorder="1" applyAlignment="1" applyProtection="1">
      <alignment horizontal="center" vertical="center" wrapText="1"/>
      <protection locked="0"/>
    </xf>
    <xf numFmtId="0" fontId="5" fillId="7" borderId="13" xfId="0" applyFont="1" applyFill="1" applyBorder="1" applyAlignment="1" applyProtection="1">
      <alignment horizontal="center" vertical="center" wrapText="1"/>
      <protection locked="0"/>
    </xf>
    <xf numFmtId="0" fontId="10" fillId="0" borderId="13" xfId="0" applyFont="1" applyBorder="1" applyAlignment="1">
      <alignment horizontal="center" vertical="center" wrapText="1"/>
    </xf>
    <xf numFmtId="0" fontId="9" fillId="0" borderId="13" xfId="0" applyFont="1" applyBorder="1" applyAlignment="1">
      <alignment horizontal="center" vertical="center" wrapText="1"/>
    </xf>
    <xf numFmtId="0" fontId="9" fillId="12" borderId="13" xfId="0" applyFont="1" applyFill="1" applyBorder="1" applyAlignment="1">
      <alignment horizontal="center" vertical="center" wrapText="1"/>
    </xf>
    <xf numFmtId="9" fontId="9" fillId="10" borderId="13" xfId="0" applyNumberFormat="1" applyFont="1" applyFill="1" applyBorder="1" applyAlignment="1">
      <alignment horizontal="center" vertical="center"/>
    </xf>
    <xf numFmtId="0" fontId="0" fillId="0" borderId="13" xfId="0" applyBorder="1" applyAlignment="1">
      <alignment horizontal="center" vertical="center"/>
    </xf>
    <xf numFmtId="0" fontId="0" fillId="12" borderId="13" xfId="0" applyFill="1" applyBorder="1" applyAlignment="1">
      <alignment horizontal="center" vertical="center" wrapText="1"/>
    </xf>
    <xf numFmtId="0" fontId="0" fillId="10" borderId="13" xfId="0" applyFill="1" applyBorder="1" applyAlignment="1">
      <alignment horizontal="center" vertical="center"/>
    </xf>
    <xf numFmtId="9" fontId="0" fillId="10" borderId="13" xfId="0" applyNumberFormat="1" applyFill="1" applyBorder="1" applyAlignment="1">
      <alignment horizontal="center" vertical="center"/>
    </xf>
    <xf numFmtId="0" fontId="0" fillId="0" borderId="13" xfId="0" applyBorder="1" applyAlignment="1">
      <alignment horizontal="center" vertical="center" wrapText="1"/>
    </xf>
    <xf numFmtId="164" fontId="0" fillId="0" borderId="13" xfId="0" applyNumberFormat="1" applyBorder="1" applyAlignment="1">
      <alignment horizontal="center" vertical="center" wrapText="1"/>
    </xf>
    <xf numFmtId="0" fontId="10" fillId="13" borderId="14" xfId="0" applyFont="1" applyFill="1" applyBorder="1" applyAlignment="1" applyProtection="1">
      <alignment horizontal="center" vertical="center" wrapText="1"/>
      <protection locked="0"/>
    </xf>
    <xf numFmtId="0" fontId="10" fillId="0" borderId="14" xfId="0" applyFont="1" applyBorder="1" applyAlignment="1">
      <alignment horizontal="center" vertical="center" wrapText="1"/>
    </xf>
    <xf numFmtId="0" fontId="0" fillId="0" borderId="14" xfId="0" applyBorder="1" applyAlignment="1">
      <alignment horizontal="center" vertical="center" wrapText="1"/>
    </xf>
    <xf numFmtId="0" fontId="9" fillId="0" borderId="14" xfId="0" applyFont="1" applyBorder="1" applyAlignment="1">
      <alignment horizontal="center" vertical="center" wrapText="1"/>
    </xf>
    <xf numFmtId="9" fontId="9" fillId="10" borderId="14" xfId="0" applyNumberFormat="1" applyFont="1" applyFill="1" applyBorder="1" applyAlignment="1">
      <alignment horizontal="center" vertical="center"/>
    </xf>
    <xf numFmtId="0" fontId="0" fillId="0" borderId="14" xfId="0" applyBorder="1" applyAlignment="1">
      <alignment horizontal="center" vertical="center"/>
    </xf>
    <xf numFmtId="0" fontId="0" fillId="0" borderId="14" xfId="0" applyBorder="1" applyAlignment="1" applyProtection="1">
      <alignment horizontal="center" vertical="center"/>
      <protection locked="0"/>
    </xf>
    <xf numFmtId="0" fontId="18" fillId="12" borderId="14" xfId="0" applyFont="1" applyFill="1" applyBorder="1" applyAlignment="1" applyProtection="1">
      <alignment horizontal="center" vertical="center" wrapText="1"/>
      <protection locked="0"/>
    </xf>
    <xf numFmtId="0" fontId="0" fillId="10" borderId="14" xfId="0" applyFill="1" applyBorder="1" applyAlignment="1">
      <alignment horizontal="center" vertical="center"/>
    </xf>
    <xf numFmtId="9" fontId="0" fillId="10" borderId="14" xfId="0" applyNumberFormat="1" applyFill="1" applyBorder="1" applyAlignment="1">
      <alignment horizontal="center" vertical="center"/>
    </xf>
    <xf numFmtId="10" fontId="0" fillId="0" borderId="14" xfId="0" applyNumberFormat="1" applyBorder="1" applyAlignment="1" applyProtection="1">
      <alignment horizontal="center" vertical="center"/>
      <protection locked="0"/>
    </xf>
    <xf numFmtId="0" fontId="0" fillId="0" borderId="14" xfId="0" applyBorder="1" applyAlignment="1" applyProtection="1">
      <alignment horizontal="left" vertical="center" wrapText="1"/>
      <protection locked="0"/>
    </xf>
    <xf numFmtId="0" fontId="13" fillId="0" borderId="14" xfId="0" applyFont="1" applyBorder="1" applyAlignment="1" applyProtection="1">
      <alignment horizontal="center" vertical="center" wrapText="1"/>
      <protection locked="0"/>
    </xf>
    <xf numFmtId="0" fontId="21" fillId="0" borderId="14" xfId="0" applyFont="1" applyBorder="1" applyAlignment="1" applyProtection="1">
      <alignment horizontal="center" vertical="center" wrapText="1"/>
      <protection locked="0"/>
    </xf>
    <xf numFmtId="0" fontId="22" fillId="0" borderId="14" xfId="0" applyFont="1" applyBorder="1" applyAlignment="1" applyProtection="1">
      <alignment horizontal="center" vertical="center" wrapText="1"/>
      <protection locked="0"/>
    </xf>
    <xf numFmtId="0" fontId="4" fillId="0" borderId="13" xfId="0" applyFont="1" applyBorder="1" applyAlignment="1">
      <alignment horizontal="center" vertical="center" wrapText="1"/>
    </xf>
    <xf numFmtId="0" fontId="4" fillId="0" borderId="13" xfId="0" applyFont="1" applyBorder="1" applyAlignment="1">
      <alignment horizontal="center" vertical="center"/>
    </xf>
    <xf numFmtId="0" fontId="4" fillId="0" borderId="13" xfId="0" applyFont="1" applyBorder="1" applyAlignment="1">
      <alignment horizontal="center" vertical="center" wrapText="1"/>
    </xf>
    <xf numFmtId="164" fontId="4" fillId="0" borderId="13" xfId="0" applyNumberFormat="1" applyFont="1" applyBorder="1" applyAlignment="1">
      <alignment horizontal="center" vertical="center"/>
    </xf>
    <xf numFmtId="164" fontId="4" fillId="0" borderId="14" xfId="0" applyNumberFormat="1" applyFont="1" applyBorder="1" applyAlignment="1">
      <alignment horizontal="center" vertical="center"/>
    </xf>
    <xf numFmtId="164" fontId="4" fillId="0" borderId="13" xfId="0" applyNumberFormat="1" applyFont="1" applyBorder="1" applyAlignment="1">
      <alignment horizontal="center" vertical="center" wrapText="1"/>
    </xf>
    <xf numFmtId="0" fontId="10" fillId="13" borderId="15" xfId="0" applyFont="1" applyFill="1" applyBorder="1" applyAlignment="1" applyProtection="1">
      <alignment horizontal="center" vertical="center" wrapText="1"/>
      <protection locked="0"/>
    </xf>
    <xf numFmtId="0" fontId="10" fillId="0" borderId="15" xfId="0" applyFont="1" applyBorder="1" applyAlignment="1">
      <alignment horizontal="center" vertical="center" wrapText="1"/>
    </xf>
    <xf numFmtId="0" fontId="0" fillId="0" borderId="15" xfId="0" applyBorder="1" applyAlignment="1">
      <alignment horizontal="center" vertical="center" wrapText="1"/>
    </xf>
    <xf numFmtId="0" fontId="9" fillId="0" borderId="15" xfId="0" applyFont="1" applyBorder="1" applyAlignment="1">
      <alignment horizontal="center" vertical="center" wrapText="1"/>
    </xf>
    <xf numFmtId="9" fontId="9" fillId="10" borderId="15" xfId="0" applyNumberFormat="1" applyFont="1" applyFill="1" applyBorder="1" applyAlignment="1">
      <alignment horizontal="center" vertical="center"/>
    </xf>
    <xf numFmtId="0" fontId="0" fillId="0" borderId="15" xfId="0" applyBorder="1" applyAlignment="1">
      <alignment horizontal="center" vertical="center"/>
    </xf>
    <xf numFmtId="0" fontId="0" fillId="0" borderId="15" xfId="0" applyBorder="1" applyAlignment="1" applyProtection="1">
      <alignment horizontal="center" vertical="center"/>
      <protection locked="0"/>
    </xf>
    <xf numFmtId="0" fontId="18" fillId="12" borderId="15" xfId="0" applyFont="1" applyFill="1" applyBorder="1" applyAlignment="1" applyProtection="1">
      <alignment horizontal="center" vertical="center" wrapText="1"/>
      <protection locked="0"/>
    </xf>
    <xf numFmtId="0" fontId="0" fillId="10" borderId="15" xfId="0" applyFill="1" applyBorder="1" applyAlignment="1">
      <alignment horizontal="center" vertical="center"/>
    </xf>
    <xf numFmtId="9" fontId="0" fillId="10" borderId="15" xfId="0" applyNumberFormat="1" applyFill="1" applyBorder="1" applyAlignment="1">
      <alignment horizontal="center" vertical="center"/>
    </xf>
    <xf numFmtId="0" fontId="0" fillId="0" borderId="15" xfId="0" applyBorder="1" applyAlignment="1" applyProtection="1">
      <alignment horizontal="left" vertical="center" wrapText="1"/>
      <protection locked="0"/>
    </xf>
    <xf numFmtId="0" fontId="0" fillId="0" borderId="15" xfId="0" applyBorder="1" applyAlignment="1" applyProtection="1">
      <alignment horizontal="center" vertical="center" wrapText="1"/>
      <protection locked="0"/>
    </xf>
    <xf numFmtId="0" fontId="13" fillId="0" borderId="15" xfId="0" applyFont="1" applyBorder="1" applyAlignment="1" applyProtection="1">
      <alignment horizontal="center" vertical="center" wrapText="1"/>
      <protection locked="0"/>
    </xf>
    <xf numFmtId="164" fontId="4" fillId="0" borderId="15" xfId="0" applyNumberFormat="1" applyFont="1" applyBorder="1" applyAlignment="1">
      <alignment horizontal="center" vertical="center"/>
    </xf>
    <xf numFmtId="0" fontId="4" fillId="0" borderId="13" xfId="0" applyFont="1" applyBorder="1" applyAlignment="1" applyProtection="1">
      <alignment horizontal="center" vertical="center" wrapText="1"/>
      <protection locked="0"/>
    </xf>
    <xf numFmtId="0" fontId="23" fillId="0" borderId="13" xfId="0" applyFont="1" applyBorder="1" applyAlignment="1" applyProtection="1">
      <alignment vertical="center" wrapText="1"/>
      <protection locked="0"/>
    </xf>
    <xf numFmtId="0" fontId="23" fillId="0" borderId="13"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10" fillId="13" borderId="16" xfId="0" applyFont="1" applyFill="1" applyBorder="1" applyAlignment="1" applyProtection="1">
      <alignment horizontal="center" vertical="center" wrapText="1"/>
      <protection locked="0"/>
    </xf>
    <xf numFmtId="0" fontId="10" fillId="0" borderId="16" xfId="0" applyFont="1" applyBorder="1" applyAlignment="1">
      <alignment horizontal="center" vertical="center" wrapText="1"/>
    </xf>
    <xf numFmtId="0" fontId="0" fillId="0" borderId="16" xfId="0" applyBorder="1" applyAlignment="1">
      <alignment horizontal="center" vertical="center" wrapText="1"/>
    </xf>
    <xf numFmtId="0" fontId="9" fillId="0" borderId="16" xfId="0" applyFont="1" applyBorder="1" applyAlignment="1">
      <alignment horizontal="center" vertical="center" wrapText="1"/>
    </xf>
    <xf numFmtId="9" fontId="9" fillId="10" borderId="16" xfId="0" applyNumberFormat="1" applyFont="1" applyFill="1" applyBorder="1" applyAlignment="1">
      <alignment horizontal="center" vertical="center"/>
    </xf>
    <xf numFmtId="0" fontId="0" fillId="0" borderId="16" xfId="0" applyBorder="1" applyAlignment="1">
      <alignment horizontal="center" vertical="center"/>
    </xf>
    <xf numFmtId="0" fontId="0" fillId="0" borderId="16" xfId="0" applyBorder="1" applyAlignment="1" applyProtection="1">
      <alignment horizontal="center" vertical="center"/>
      <protection locked="0"/>
    </xf>
    <xf numFmtId="0" fontId="18" fillId="12" borderId="16" xfId="0" applyFont="1" applyFill="1" applyBorder="1" applyAlignment="1" applyProtection="1">
      <alignment horizontal="center" vertical="center" wrapText="1"/>
      <protection locked="0"/>
    </xf>
    <xf numFmtId="0" fontId="0" fillId="10" borderId="16" xfId="0" applyFill="1" applyBorder="1" applyAlignment="1">
      <alignment horizontal="center" vertical="center"/>
    </xf>
    <xf numFmtId="9" fontId="0" fillId="10" borderId="16" xfId="0" applyNumberFormat="1" applyFill="1" applyBorder="1" applyAlignment="1">
      <alignment horizontal="center" vertical="center"/>
    </xf>
    <xf numFmtId="0" fontId="0" fillId="0" borderId="16" xfId="0" applyBorder="1" applyAlignment="1" applyProtection="1">
      <alignment horizontal="left" vertical="center" wrapText="1"/>
      <protection locked="0"/>
    </xf>
    <xf numFmtId="0" fontId="0" fillId="0" borderId="16" xfId="0" applyBorder="1" applyAlignment="1" applyProtection="1">
      <alignment horizontal="center" vertical="center" wrapText="1"/>
      <protection locked="0"/>
    </xf>
    <xf numFmtId="0" fontId="13" fillId="0" borderId="16" xfId="0" applyFont="1" applyBorder="1" applyAlignment="1" applyProtection="1">
      <alignment horizontal="center" vertical="center" wrapText="1"/>
      <protection locked="0"/>
    </xf>
    <xf numFmtId="164" fontId="4" fillId="0" borderId="16" xfId="0" applyNumberFormat="1" applyFont="1" applyBorder="1" applyAlignment="1">
      <alignment horizontal="center" vertical="center"/>
    </xf>
    <xf numFmtId="0" fontId="9" fillId="0" borderId="13" xfId="0" quotePrefix="1" applyFont="1" applyBorder="1" applyAlignment="1">
      <alignment horizontal="center" vertical="center" wrapText="1"/>
    </xf>
    <xf numFmtId="9" fontId="0" fillId="0" borderId="13" xfId="0" applyNumberFormat="1" applyBorder="1" applyAlignment="1" applyProtection="1">
      <alignment horizontal="center" vertical="center"/>
      <protection locked="0"/>
    </xf>
    <xf numFmtId="0" fontId="9" fillId="11" borderId="13" xfId="0" applyFont="1" applyFill="1" applyBorder="1" applyAlignment="1">
      <alignment horizontal="center" vertical="center" wrapText="1"/>
    </xf>
    <xf numFmtId="0" fontId="24" fillId="0" borderId="13" xfId="0" applyFont="1" applyBorder="1" applyAlignment="1">
      <alignment horizontal="center" vertical="center" wrapText="1"/>
    </xf>
    <xf numFmtId="9" fontId="0" fillId="0" borderId="13" xfId="0" applyNumberFormat="1" applyBorder="1" applyAlignment="1">
      <alignment horizontal="center" vertical="center"/>
    </xf>
    <xf numFmtId="0" fontId="25" fillId="0" borderId="13" xfId="0" applyFont="1" applyBorder="1" applyAlignment="1" applyProtection="1">
      <alignment horizontal="center" vertical="center" wrapText="1"/>
      <protection locked="0"/>
    </xf>
    <xf numFmtId="0" fontId="26" fillId="0" borderId="13" xfId="0" applyFont="1" applyBorder="1" applyAlignment="1" applyProtection="1">
      <alignment horizontal="center" vertical="center" wrapText="1"/>
      <protection locked="0"/>
    </xf>
    <xf numFmtId="0" fontId="10" fillId="0" borderId="14" xfId="0" applyFont="1" applyBorder="1" applyAlignment="1">
      <alignment horizontal="center" vertical="center" wrapText="1"/>
    </xf>
    <xf numFmtId="0" fontId="13" fillId="0" borderId="13" xfId="0" applyFont="1" applyBorder="1" applyAlignment="1">
      <alignment horizontal="center" vertical="center" wrapText="1"/>
    </xf>
    <xf numFmtId="9" fontId="0" fillId="0" borderId="14" xfId="0" applyNumberFormat="1"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4" xfId="0" applyBorder="1" applyAlignment="1" applyProtection="1">
      <alignment horizontal="center" vertical="center" wrapText="1"/>
      <protection locked="0"/>
    </xf>
    <xf numFmtId="0" fontId="27" fillId="0" borderId="0" xfId="0" applyFont="1" applyAlignment="1">
      <alignment vertical="center" wrapText="1"/>
    </xf>
    <xf numFmtId="0" fontId="28" fillId="0" borderId="13" xfId="0" applyFont="1" applyBorder="1" applyAlignment="1" applyProtection="1">
      <alignment vertical="center" wrapText="1"/>
      <protection locked="0"/>
    </xf>
    <xf numFmtId="0" fontId="27" fillId="0" borderId="13" xfId="0" applyFont="1" applyBorder="1" applyAlignment="1" applyProtection="1">
      <alignment vertical="center" wrapText="1"/>
      <protection locked="0"/>
    </xf>
    <xf numFmtId="0" fontId="9" fillId="11" borderId="0" xfId="0" applyFont="1" applyFill="1" applyAlignment="1">
      <alignment horizontal="center" vertical="center" wrapText="1"/>
    </xf>
    <xf numFmtId="0" fontId="0" fillId="11" borderId="13" xfId="0" applyFill="1" applyBorder="1" applyAlignment="1">
      <alignment horizontal="center" vertical="center" wrapText="1"/>
    </xf>
    <xf numFmtId="0" fontId="0" fillId="11" borderId="13" xfId="0" applyFill="1" applyBorder="1" applyAlignment="1">
      <alignment horizontal="center" vertical="center"/>
    </xf>
    <xf numFmtId="9" fontId="0" fillId="10" borderId="17" xfId="0" applyNumberFormat="1" applyFill="1" applyBorder="1" applyAlignment="1">
      <alignment horizontal="center" vertical="center"/>
    </xf>
    <xf numFmtId="0" fontId="0" fillId="11" borderId="18" xfId="0" applyFill="1" applyBorder="1" applyAlignment="1" applyProtection="1">
      <alignment horizontal="center" vertical="center"/>
      <protection locked="0"/>
    </xf>
    <xf numFmtId="0" fontId="0" fillId="11" borderId="17" xfId="0" applyFill="1" applyBorder="1" applyAlignment="1" applyProtection="1">
      <alignment horizontal="center" vertical="center"/>
      <protection locked="0"/>
    </xf>
    <xf numFmtId="0" fontId="14" fillId="11" borderId="18" xfId="0" applyFont="1" applyFill="1" applyBorder="1" applyAlignment="1" applyProtection="1">
      <alignment vertical="center"/>
      <protection locked="0"/>
    </xf>
    <xf numFmtId="0" fontId="14" fillId="11" borderId="13" xfId="0" applyFont="1" applyFill="1" applyBorder="1" applyAlignment="1" applyProtection="1">
      <alignment vertical="center"/>
      <protection locked="0"/>
    </xf>
    <xf numFmtId="0" fontId="0" fillId="11" borderId="13" xfId="0" applyFill="1" applyBorder="1" applyAlignment="1" applyProtection="1">
      <alignment horizontal="center" vertical="center"/>
      <protection locked="0"/>
    </xf>
    <xf numFmtId="0" fontId="0" fillId="11" borderId="13" xfId="0" applyFill="1" applyBorder="1" applyAlignment="1" applyProtection="1">
      <alignment horizontal="left" vertical="center" wrapText="1"/>
      <protection locked="0"/>
    </xf>
    <xf numFmtId="0" fontId="0" fillId="11" borderId="13" xfId="0" applyFill="1" applyBorder="1" applyAlignment="1" applyProtection="1">
      <alignment horizontal="left" vertical="center"/>
      <protection locked="0"/>
    </xf>
    <xf numFmtId="9" fontId="0" fillId="11" borderId="13" xfId="0" applyNumberFormat="1" applyFill="1" applyBorder="1" applyAlignment="1" applyProtection="1">
      <alignment horizontal="center" vertical="center"/>
      <protection locked="0"/>
    </xf>
    <xf numFmtId="0" fontId="25" fillId="11" borderId="13" xfId="0" applyFont="1" applyFill="1" applyBorder="1" applyAlignment="1" applyProtection="1">
      <alignment horizontal="center" vertical="center" wrapText="1"/>
      <protection locked="0"/>
    </xf>
    <xf numFmtId="0" fontId="14" fillId="11" borderId="13" xfId="0" applyFont="1" applyFill="1" applyBorder="1" applyAlignment="1" applyProtection="1">
      <alignment vertical="center" wrapText="1"/>
      <protection locked="0"/>
    </xf>
    <xf numFmtId="0" fontId="0" fillId="11" borderId="13" xfId="0" applyFill="1" applyBorder="1" applyAlignment="1" applyProtection="1">
      <alignment horizontal="center" vertical="center" wrapText="1"/>
      <protection locked="0"/>
    </xf>
    <xf numFmtId="0" fontId="0" fillId="11" borderId="13" xfId="0" applyFill="1" applyBorder="1" applyAlignment="1">
      <alignment horizontal="center" vertical="center" wrapText="1"/>
    </xf>
    <xf numFmtId="164" fontId="0" fillId="11" borderId="13" xfId="0" applyNumberFormat="1" applyFill="1" applyBorder="1" applyAlignment="1">
      <alignment horizontal="center" vertical="center" wrapText="1"/>
    </xf>
    <xf numFmtId="0" fontId="14" fillId="11" borderId="13" xfId="0" applyFont="1" applyFill="1" applyBorder="1" applyAlignment="1" applyProtection="1">
      <alignment horizontal="center" vertical="center" wrapText="1"/>
      <protection locked="0"/>
    </xf>
    <xf numFmtId="0" fontId="0" fillId="11" borderId="0" xfId="0" applyFill="1" applyAlignment="1" applyProtection="1">
      <alignment horizontal="center" vertical="center" wrapText="1"/>
      <protection locked="0"/>
    </xf>
    <xf numFmtId="0" fontId="10" fillId="0" borderId="16" xfId="0" applyFont="1" applyBorder="1" applyAlignment="1">
      <alignment horizontal="center" vertical="center" wrapText="1"/>
    </xf>
    <xf numFmtId="0" fontId="0" fillId="0" borderId="16" xfId="0" applyBorder="1" applyAlignment="1" applyProtection="1">
      <alignment horizontal="center" vertical="center"/>
      <protection locked="0"/>
    </xf>
    <xf numFmtId="0" fontId="14" fillId="0" borderId="13" xfId="0" applyFont="1" applyBorder="1" applyAlignment="1" applyProtection="1">
      <alignment vertical="center"/>
      <protection locked="0"/>
    </xf>
    <xf numFmtId="0" fontId="29" fillId="0" borderId="13" xfId="0" applyFont="1" applyBorder="1" applyAlignment="1" applyProtection="1">
      <alignment vertical="center" wrapText="1"/>
      <protection locked="0"/>
    </xf>
    <xf numFmtId="0" fontId="14" fillId="0" borderId="0" xfId="0" applyFont="1" applyAlignment="1" applyProtection="1">
      <alignment horizontal="center" vertical="center" wrapText="1"/>
      <protection locked="0"/>
    </xf>
    <xf numFmtId="0" fontId="30" fillId="0" borderId="0" xfId="0" applyFont="1" applyAlignment="1" applyProtection="1">
      <alignment horizontal="center" vertical="center" wrapText="1"/>
      <protection locked="0"/>
    </xf>
    <xf numFmtId="0" fontId="14" fillId="0" borderId="0" xfId="0" applyFont="1" applyAlignment="1" applyProtection="1">
      <alignment vertical="center"/>
      <protection locked="0"/>
    </xf>
    <xf numFmtId="0" fontId="15" fillId="0" borderId="0" xfId="0" applyFont="1" applyAlignment="1" applyProtection="1">
      <alignment vertical="center"/>
      <protection locked="0"/>
    </xf>
    <xf numFmtId="164" fontId="31" fillId="14" borderId="0" xfId="0" applyNumberFormat="1" applyFont="1" applyFill="1" applyAlignment="1" applyProtection="1">
      <alignment vertical="center"/>
      <protection locked="0"/>
    </xf>
    <xf numFmtId="164" fontId="32" fillId="14" borderId="0" xfId="0" applyNumberFormat="1" applyFont="1" applyFill="1" applyAlignment="1" applyProtection="1">
      <alignment horizontal="center" vertical="center"/>
      <protection locked="0"/>
    </xf>
    <xf numFmtId="0" fontId="14" fillId="0" borderId="0" xfId="0" applyFont="1" applyAlignment="1" applyProtection="1">
      <alignment horizontal="center" vertical="center"/>
      <protection locked="0"/>
    </xf>
    <xf numFmtId="0" fontId="0" fillId="0" borderId="0" xfId="0" applyAlignment="1" applyProtection="1">
      <alignment vertical="center"/>
      <protection locked="0"/>
    </xf>
    <xf numFmtId="0" fontId="17" fillId="0" borderId="0" xfId="0" applyFont="1" applyAlignment="1" applyProtection="1">
      <alignment vertical="center"/>
      <protection locked="0"/>
    </xf>
    <xf numFmtId="0" fontId="5" fillId="0" borderId="0" xfId="0" applyFont="1" applyAlignment="1" applyProtection="1">
      <alignment horizontal="center" vertical="center" wrapText="1"/>
      <protection locked="0"/>
    </xf>
    <xf numFmtId="9" fontId="0" fillId="0" borderId="0" xfId="1" applyFont="1" applyAlignment="1" applyProtection="1">
      <alignment horizontal="center" vertical="center" wrapText="1"/>
      <protection locked="0"/>
    </xf>
    <xf numFmtId="164" fontId="0" fillId="0" borderId="0" xfId="0" applyNumberFormat="1" applyAlignment="1" applyProtection="1">
      <alignment horizontal="center" vertical="center"/>
      <protection locked="0"/>
    </xf>
    <xf numFmtId="9" fontId="0" fillId="0" borderId="0" xfId="1" applyFont="1" applyAlignment="1" applyProtection="1">
      <alignment horizontal="center" vertical="center"/>
      <protection locked="0"/>
    </xf>
  </cellXfs>
  <cellStyles count="3">
    <cellStyle name="Bueno" xfId="2" builtinId="26"/>
    <cellStyle name="Normal" xfId="0" builtinId="0"/>
    <cellStyle name="Porcentaje" xfId="1" builtinId="5"/>
  </cellStyles>
  <dxfs count="6">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2846784</xdr:colOff>
      <xdr:row>4</xdr:row>
      <xdr:rowOff>912019</xdr:rowOff>
    </xdr:from>
    <xdr:ext cx="65" cy="172227"/>
    <xdr:sp macro="" textlink="">
      <xdr:nvSpPr>
        <xdr:cNvPr id="2" name="CuadroTexto 1">
          <a:extLst>
            <a:ext uri="{FF2B5EF4-FFF2-40B4-BE49-F238E27FC236}">
              <a16:creationId xmlns:a16="http://schemas.microsoft.com/office/drawing/2014/main" id="{3FABEEE6-3FC3-4AC5-BCB9-9403A15389E8}"/>
            </a:ext>
          </a:extLst>
        </xdr:cNvPr>
        <xdr:cNvSpPr txBox="1"/>
      </xdr:nvSpPr>
      <xdr:spPr>
        <a:xfrm>
          <a:off x="9450784" y="3502819"/>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MX" sz="1100"/>
        </a:p>
      </xdr:txBody>
    </xdr:sp>
    <xdr:clientData/>
  </xdr:oneCellAnchor>
</xdr:wsDr>
</file>

<file path=xl/persons/person.xml><?xml version="1.0" encoding="utf-8"?>
<personList xmlns="http://schemas.microsoft.com/office/spreadsheetml/2018/threadedcomments" xmlns:x="http://schemas.openxmlformats.org/spreadsheetml/2006/main">
  <person displayName="Diana Belem Olvera Guerrero" id="{6CE55376-FA24-4DE2-B1DB-950491864552}" userId="S::dbolvera@sesna.gob.mx::8f01aac0-06c9-4ce8-ae9c-7177df020924"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BJ14" dT="2024-07-02T19:47:06.47" personId="{6CE55376-FA24-4DE2-B1DB-950491864552}" id="{D5E86A86-404B-4670-9181-857F0FE38757}">
    <text>Se ajusta la meta de 90 a 95% con base en los resultados obtenidos al primer semestre a petición del área responsable.</text>
  </threadedComment>
  <threadedComment ref="BJ16" dT="2024-07-11T18:18:51.08" personId="{6CE55376-FA24-4DE2-B1DB-950491864552}" id="{C8D4264B-B73E-4035-875D-6876D5A68CC5}">
    <text>Lo correcto seria 100%?</text>
  </threadedComment>
  <threadedComment ref="F17" dT="2024-07-11T18:34:30.56" personId="{6CE55376-FA24-4DE2-B1DB-950491864552}" id="{E168847C-AF77-4017-95E0-7164CCD3B1D5}">
    <text xml:space="preserve">Lo correcto seria (número de acciones clasificadas y reportadas/número de acciones totales)*100 </text>
  </threadedComment>
  <threadedComment ref="BJ17" dT="2024-07-09T18:05:48.68" personId="{6CE55376-FA24-4DE2-B1DB-950491864552}" id="{74BA6341-B491-4221-86EF-ACB4FEDABC70}">
    <text>Se ajustó la meta considerando los avances del periodo pasado</text>
  </threadedComment>
  <threadedComment ref="AY18" dT="2024-07-09T18:05:31.64" personId="{6CE55376-FA24-4DE2-B1DB-950491864552}" id="{A62CB925-DF31-4F41-8AC0-AF6CC666760A}">
    <text>Se ajustó la meta considerando los avances del periodo pasado</text>
  </threadedComment>
  <threadedComment ref="BJ18" dT="2024-07-09T18:05:40.86" personId="{6CE55376-FA24-4DE2-B1DB-950491864552}" id="{393E25E1-2543-4B35-94F2-CFD890F782AF}">
    <text>Se ajustó la meta considerando los avances del periodo pasado</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0FC18-434B-4C49-BA0F-BECBFC1FB7F7}">
  <sheetPr codeName="Hoja10">
    <pageSetUpPr fitToPage="1"/>
  </sheetPr>
  <dimension ref="A1:EC31"/>
  <sheetViews>
    <sheetView tabSelected="1" zoomScale="70" zoomScaleNormal="70" workbookViewId="0">
      <pane xSplit="7" ySplit="3" topLeftCell="BM6" activePane="bottomRight" state="frozen"/>
      <selection pane="topRight" activeCell="H1" sqref="H1"/>
      <selection pane="bottomLeft" activeCell="A4" sqref="A4"/>
      <selection pane="bottomRight" activeCell="DB7" sqref="DB7"/>
    </sheetView>
  </sheetViews>
  <sheetFormatPr baseColWidth="10" defaultColWidth="20.1796875" defaultRowHeight="14.5"/>
  <cols>
    <col min="1" max="1" width="17.1796875" style="57" customWidth="1"/>
    <col min="2" max="2" width="14.453125" style="180" customWidth="1"/>
    <col min="3" max="3" width="22.26953125" style="57" customWidth="1"/>
    <col min="4" max="4" width="20.1796875" style="57"/>
    <col min="5" max="5" width="32.7265625" style="57" customWidth="1"/>
    <col min="6" max="6" width="28.453125" style="57" customWidth="1"/>
    <col min="7" max="11" width="20.1796875" style="57" customWidth="1"/>
    <col min="12" max="12" width="22.1796875" style="57" customWidth="1"/>
    <col min="13" max="17" width="20.1796875" style="13" customWidth="1"/>
    <col min="18" max="19" width="22.1796875" style="13" customWidth="1"/>
    <col min="20" max="25" width="20.1796875" style="13" customWidth="1"/>
    <col min="26" max="26" width="32.1796875" style="13" customWidth="1"/>
    <col min="27" max="28" width="20.1796875" style="173" customWidth="1"/>
    <col min="29" max="30" width="20.1796875" style="173" hidden="1" customWidth="1"/>
    <col min="31" max="35" width="20.1796875" style="13" hidden="1" customWidth="1"/>
    <col min="36" max="39" width="20.1796875" style="173" hidden="1" customWidth="1"/>
    <col min="40" max="40" width="15.453125" style="13" customWidth="1"/>
    <col min="41" max="41" width="15.1796875" style="13" customWidth="1"/>
    <col min="42" max="42" width="16.1796875" style="13" customWidth="1"/>
    <col min="43" max="46" width="20.1796875" style="13"/>
    <col min="47" max="50" width="20.1796875" style="173"/>
    <col min="51" max="51" width="20.1796875" style="13"/>
    <col min="52" max="56" width="15.54296875" style="13" customWidth="1"/>
    <col min="57" max="57" width="23.453125" style="13" customWidth="1"/>
    <col min="58" max="58" width="22.81640625" style="173" customWidth="1"/>
    <col min="59" max="61" width="20.1796875" style="173"/>
    <col min="62" max="67" width="20.1796875" style="13"/>
    <col min="68" max="68" width="48.81640625" style="13" customWidth="1"/>
    <col min="69" max="69" width="36.54296875" style="173" bestFit="1" customWidth="1"/>
    <col min="70" max="70" width="36.54296875" style="174" bestFit="1" customWidth="1"/>
    <col min="71" max="71" width="36.54296875" style="173" bestFit="1" customWidth="1"/>
    <col min="72" max="72" width="20.1796875" style="173"/>
    <col min="73" max="75" width="20.1796875" style="13"/>
    <col min="76" max="76" width="20.1796875" style="182"/>
    <col min="77" max="77" width="29" style="182" customWidth="1"/>
    <col min="78" max="126" width="20.1796875" style="13"/>
    <col min="127" max="132" width="20.1796875" style="179"/>
    <col min="133" max="16384" width="20.1796875" style="13"/>
  </cols>
  <sheetData>
    <row r="1" spans="1:133" ht="16">
      <c r="A1" s="1" t="s">
        <v>0</v>
      </c>
      <c r="B1" s="2"/>
      <c r="C1" s="2"/>
      <c r="D1" s="2"/>
      <c r="E1" s="2"/>
      <c r="F1" s="2"/>
      <c r="G1" s="2"/>
      <c r="H1" s="2"/>
      <c r="I1" s="2"/>
      <c r="J1" s="2"/>
      <c r="K1" s="2"/>
      <c r="L1" s="3"/>
      <c r="M1" s="4" t="s">
        <v>1</v>
      </c>
      <c r="N1" s="4"/>
      <c r="O1" s="4"/>
      <c r="P1" s="4"/>
      <c r="Q1" s="4"/>
      <c r="R1" s="4"/>
      <c r="S1" s="4"/>
      <c r="T1" s="4"/>
      <c r="U1" s="4"/>
      <c r="V1" s="4"/>
      <c r="W1" s="4"/>
      <c r="X1" s="4"/>
      <c r="Y1" s="4"/>
      <c r="Z1" s="4"/>
      <c r="AA1" s="5"/>
      <c r="AB1" s="5"/>
      <c r="AC1" s="5"/>
      <c r="AD1" s="5"/>
      <c r="AE1" s="4"/>
      <c r="AF1" s="4"/>
      <c r="AG1" s="4"/>
      <c r="AH1" s="4"/>
      <c r="AI1" s="4"/>
      <c r="AJ1" s="5"/>
      <c r="AK1" s="5"/>
      <c r="AL1" s="5"/>
      <c r="AM1" s="5"/>
      <c r="AN1" s="4"/>
      <c r="AO1" s="4"/>
      <c r="AP1" s="4"/>
      <c r="AQ1" s="4"/>
      <c r="AR1" s="4"/>
      <c r="AS1" s="4"/>
      <c r="AT1" s="4"/>
      <c r="AU1" s="5"/>
      <c r="AV1" s="5"/>
      <c r="AW1" s="5"/>
      <c r="AX1" s="5"/>
      <c r="AY1" s="4"/>
      <c r="AZ1" s="4"/>
      <c r="BA1" s="4"/>
      <c r="BB1" s="4"/>
      <c r="BC1" s="4"/>
      <c r="BD1" s="4"/>
      <c r="BE1" s="4"/>
      <c r="BF1" s="5"/>
      <c r="BG1" s="5"/>
      <c r="BH1" s="5"/>
      <c r="BI1" s="5"/>
      <c r="BJ1" s="4"/>
      <c r="BK1" s="4"/>
      <c r="BL1" s="4"/>
      <c r="BM1" s="4"/>
      <c r="BN1" s="4"/>
      <c r="BO1" s="4"/>
      <c r="BP1" s="4"/>
      <c r="BQ1" s="5"/>
      <c r="BR1" s="5"/>
      <c r="BS1" s="5"/>
      <c r="BT1" s="5"/>
      <c r="BU1" s="6" t="s">
        <v>2</v>
      </c>
      <c r="BV1" s="7"/>
      <c r="BW1" s="7"/>
      <c r="BX1" s="7"/>
      <c r="BY1" s="7"/>
      <c r="BZ1" s="7"/>
      <c r="CA1" s="7"/>
      <c r="CB1" s="7"/>
      <c r="CC1" s="7"/>
      <c r="CD1" s="7"/>
      <c r="CE1" s="7"/>
      <c r="CF1" s="7"/>
      <c r="CG1" s="7"/>
      <c r="CH1" s="7"/>
      <c r="CI1" s="7"/>
      <c r="CJ1" s="7"/>
      <c r="CK1" s="7"/>
      <c r="CL1" s="7"/>
      <c r="CM1" s="8" t="s">
        <v>3</v>
      </c>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10"/>
      <c r="DW1" s="11" t="s">
        <v>4</v>
      </c>
      <c r="DX1" s="11"/>
      <c r="DY1" s="11"/>
      <c r="DZ1" s="11"/>
      <c r="EA1" s="11" t="s">
        <v>5</v>
      </c>
      <c r="EB1" s="11"/>
      <c r="EC1" s="12"/>
    </row>
    <row r="2" spans="1:133" ht="45" customHeight="1">
      <c r="A2" s="14"/>
      <c r="B2" s="15"/>
      <c r="C2" s="16"/>
      <c r="D2" s="17" t="s">
        <v>6</v>
      </c>
      <c r="E2" s="17"/>
      <c r="F2" s="17"/>
      <c r="G2" s="17"/>
      <c r="H2" s="17"/>
      <c r="I2" s="17"/>
      <c r="J2" s="17"/>
      <c r="K2" s="17"/>
      <c r="L2" s="17"/>
      <c r="M2" s="18"/>
      <c r="N2" s="19" t="s">
        <v>7</v>
      </c>
      <c r="O2" s="19"/>
      <c r="P2" s="19"/>
      <c r="Q2" s="19"/>
      <c r="R2" s="20"/>
      <c r="S2" s="21"/>
      <c r="T2" s="22" t="s">
        <v>8</v>
      </c>
      <c r="U2" s="23"/>
      <c r="V2" s="23"/>
      <c r="W2" s="23"/>
      <c r="X2" s="23"/>
      <c r="Y2" s="23"/>
      <c r="Z2" s="23"/>
      <c r="AA2" s="24"/>
      <c r="AB2" s="24"/>
      <c r="AC2" s="24"/>
      <c r="AD2" s="25"/>
      <c r="AE2" s="4" t="s">
        <v>9</v>
      </c>
      <c r="AF2" s="4"/>
      <c r="AG2" s="4"/>
      <c r="AH2" s="4"/>
      <c r="AI2" s="4"/>
      <c r="AJ2" s="5"/>
      <c r="AK2" s="5"/>
      <c r="AL2" s="5"/>
      <c r="AM2" s="5"/>
      <c r="AN2" s="4" t="s">
        <v>10</v>
      </c>
      <c r="AO2" s="4"/>
      <c r="AP2" s="4"/>
      <c r="AQ2" s="4"/>
      <c r="AR2" s="4"/>
      <c r="AS2" s="4"/>
      <c r="AT2" s="4"/>
      <c r="AU2" s="5"/>
      <c r="AV2" s="5"/>
      <c r="AW2" s="5"/>
      <c r="AX2" s="5"/>
      <c r="AY2" s="4" t="s">
        <v>11</v>
      </c>
      <c r="AZ2" s="4"/>
      <c r="BA2" s="4"/>
      <c r="BB2" s="4"/>
      <c r="BC2" s="4"/>
      <c r="BD2" s="4"/>
      <c r="BE2" s="4"/>
      <c r="BF2" s="5"/>
      <c r="BG2" s="5"/>
      <c r="BH2" s="5"/>
      <c r="BI2" s="5"/>
      <c r="BJ2" s="4" t="s">
        <v>12</v>
      </c>
      <c r="BK2" s="4"/>
      <c r="BL2" s="4"/>
      <c r="BM2" s="4"/>
      <c r="BN2" s="4"/>
      <c r="BO2" s="4"/>
      <c r="BP2" s="4"/>
      <c r="BQ2" s="5"/>
      <c r="BR2" s="5"/>
      <c r="BS2" s="5"/>
      <c r="BT2" s="5"/>
      <c r="BU2" s="26" t="s">
        <v>13</v>
      </c>
      <c r="BV2" s="27"/>
      <c r="BW2" s="27"/>
      <c r="BX2" s="27"/>
      <c r="BY2" s="27"/>
      <c r="BZ2" s="28"/>
      <c r="CA2" s="8" t="s">
        <v>14</v>
      </c>
      <c r="CB2" s="9"/>
      <c r="CC2" s="9"/>
      <c r="CD2" s="9"/>
      <c r="CE2" s="9"/>
      <c r="CF2" s="9"/>
      <c r="CG2" s="9"/>
      <c r="CH2" s="9"/>
      <c r="CI2" s="9"/>
      <c r="CJ2" s="9"/>
      <c r="CK2" s="9"/>
      <c r="CL2" s="10"/>
      <c r="CM2" s="8" t="s">
        <v>15</v>
      </c>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10"/>
      <c r="DW2" s="11"/>
      <c r="DX2" s="11"/>
      <c r="DY2" s="11"/>
      <c r="DZ2" s="11"/>
      <c r="EA2" s="11"/>
      <c r="EB2" s="11"/>
      <c r="EC2" s="12"/>
    </row>
    <row r="3" spans="1:133" ht="44" thickBot="1">
      <c r="A3" s="29" t="s">
        <v>16</v>
      </c>
      <c r="B3" s="29" t="s">
        <v>17</v>
      </c>
      <c r="C3" s="29" t="s">
        <v>18</v>
      </c>
      <c r="D3" s="29" t="s">
        <v>19</v>
      </c>
      <c r="E3" s="29" t="s">
        <v>20</v>
      </c>
      <c r="F3" s="29" t="s">
        <v>21</v>
      </c>
      <c r="G3" s="29" t="s">
        <v>22</v>
      </c>
      <c r="H3" s="29" t="s">
        <v>23</v>
      </c>
      <c r="I3" s="29" t="s">
        <v>24</v>
      </c>
      <c r="J3" s="29" t="s">
        <v>25</v>
      </c>
      <c r="K3" s="29" t="s">
        <v>26</v>
      </c>
      <c r="L3" s="29" t="s">
        <v>27</v>
      </c>
      <c r="M3" s="29" t="s">
        <v>28</v>
      </c>
      <c r="N3" s="30" t="s">
        <v>29</v>
      </c>
      <c r="O3" s="30" t="s">
        <v>30</v>
      </c>
      <c r="P3" s="30" t="s">
        <v>31</v>
      </c>
      <c r="Q3" s="30" t="s">
        <v>32</v>
      </c>
      <c r="R3" s="30" t="s">
        <v>33</v>
      </c>
      <c r="S3" s="31" t="s">
        <v>34</v>
      </c>
      <c r="T3" s="32" t="s">
        <v>35</v>
      </c>
      <c r="U3" s="32" t="s">
        <v>36</v>
      </c>
      <c r="V3" s="32" t="s">
        <v>37</v>
      </c>
      <c r="W3" s="32" t="s">
        <v>38</v>
      </c>
      <c r="X3" s="32" t="s">
        <v>39</v>
      </c>
      <c r="Y3" s="32" t="s">
        <v>40</v>
      </c>
      <c r="Z3" s="32" t="s">
        <v>41</v>
      </c>
      <c r="AA3" s="32" t="s">
        <v>42</v>
      </c>
      <c r="AB3" s="32" t="s">
        <v>43</v>
      </c>
      <c r="AC3" s="32" t="s">
        <v>44</v>
      </c>
      <c r="AD3" s="31" t="s">
        <v>34</v>
      </c>
      <c r="AE3" s="32" t="s">
        <v>35</v>
      </c>
      <c r="AF3" s="32" t="s">
        <v>36</v>
      </c>
      <c r="AG3" s="32" t="s">
        <v>39</v>
      </c>
      <c r="AH3" s="32" t="s">
        <v>40</v>
      </c>
      <c r="AI3" s="32" t="s">
        <v>41</v>
      </c>
      <c r="AJ3" s="32" t="s">
        <v>42</v>
      </c>
      <c r="AK3" s="32" t="s">
        <v>43</v>
      </c>
      <c r="AL3" s="32" t="s">
        <v>44</v>
      </c>
      <c r="AM3" s="31" t="s">
        <v>34</v>
      </c>
      <c r="AN3" s="32"/>
      <c r="AO3" s="32" t="s">
        <v>36</v>
      </c>
      <c r="AP3" s="32" t="s">
        <v>37</v>
      </c>
      <c r="AQ3" s="32" t="s">
        <v>38</v>
      </c>
      <c r="AR3" s="32" t="s">
        <v>39</v>
      </c>
      <c r="AS3" s="32" t="s">
        <v>40</v>
      </c>
      <c r="AT3" s="32" t="s">
        <v>41</v>
      </c>
      <c r="AU3" s="32" t="s">
        <v>42</v>
      </c>
      <c r="AV3" s="32" t="s">
        <v>43</v>
      </c>
      <c r="AW3" s="32" t="s">
        <v>44</v>
      </c>
      <c r="AX3" s="31" t="s">
        <v>34</v>
      </c>
      <c r="AY3" s="32" t="s">
        <v>35</v>
      </c>
      <c r="AZ3" s="32" t="s">
        <v>36</v>
      </c>
      <c r="BA3" s="32" t="s">
        <v>37</v>
      </c>
      <c r="BB3" s="32" t="s">
        <v>38</v>
      </c>
      <c r="BC3" s="32" t="s">
        <v>39</v>
      </c>
      <c r="BD3" s="32" t="s">
        <v>40</v>
      </c>
      <c r="BE3" s="32" t="s">
        <v>41</v>
      </c>
      <c r="BF3" s="32" t="s">
        <v>42</v>
      </c>
      <c r="BG3" s="32" t="s">
        <v>43</v>
      </c>
      <c r="BH3" s="32" t="s">
        <v>44</v>
      </c>
      <c r="BI3" s="31" t="s">
        <v>34</v>
      </c>
      <c r="BJ3" s="32" t="s">
        <v>35</v>
      </c>
      <c r="BK3" s="32" t="s">
        <v>36</v>
      </c>
      <c r="BL3" s="32" t="s">
        <v>37</v>
      </c>
      <c r="BM3" s="32" t="s">
        <v>38</v>
      </c>
      <c r="BN3" s="32" t="s">
        <v>39</v>
      </c>
      <c r="BO3" s="32" t="s">
        <v>40</v>
      </c>
      <c r="BP3" s="32" t="s">
        <v>41</v>
      </c>
      <c r="BQ3" s="32" t="s">
        <v>42</v>
      </c>
      <c r="BR3" s="33" t="s">
        <v>43</v>
      </c>
      <c r="BS3" s="32" t="s">
        <v>44</v>
      </c>
      <c r="BT3" s="31" t="s">
        <v>34</v>
      </c>
      <c r="BU3" s="32" t="s">
        <v>45</v>
      </c>
      <c r="BV3" s="32" t="s">
        <v>46</v>
      </c>
      <c r="BW3" s="32" t="s">
        <v>47</v>
      </c>
      <c r="BX3" s="32" t="s">
        <v>48</v>
      </c>
      <c r="BY3" s="32" t="s">
        <v>49</v>
      </c>
      <c r="BZ3" s="31" t="s">
        <v>50</v>
      </c>
      <c r="CA3" s="32" t="s">
        <v>51</v>
      </c>
      <c r="CB3" s="32" t="s">
        <v>52</v>
      </c>
      <c r="CC3" s="32" t="s">
        <v>53</v>
      </c>
      <c r="CD3" s="32" t="s">
        <v>54</v>
      </c>
      <c r="CE3" s="32" t="s">
        <v>55</v>
      </c>
      <c r="CF3" s="32" t="s">
        <v>56</v>
      </c>
      <c r="CG3" s="32" t="s">
        <v>57</v>
      </c>
      <c r="CH3" s="32" t="s">
        <v>58</v>
      </c>
      <c r="CI3" s="32" t="s">
        <v>59</v>
      </c>
      <c r="CJ3" s="32" t="s">
        <v>60</v>
      </c>
      <c r="CK3" s="32" t="s">
        <v>61</v>
      </c>
      <c r="CL3" s="32" t="s">
        <v>62</v>
      </c>
      <c r="CM3" s="34" t="s">
        <v>63</v>
      </c>
      <c r="CN3" s="32" t="s">
        <v>64</v>
      </c>
      <c r="CO3" s="32" t="s">
        <v>65</v>
      </c>
      <c r="CP3" s="35" t="s">
        <v>66</v>
      </c>
      <c r="CQ3" s="32" t="s">
        <v>64</v>
      </c>
      <c r="CR3" s="32" t="s">
        <v>65</v>
      </c>
      <c r="CS3" s="35" t="s">
        <v>67</v>
      </c>
      <c r="CT3" s="32" t="s">
        <v>64</v>
      </c>
      <c r="CU3" s="32" t="s">
        <v>65</v>
      </c>
      <c r="CV3" s="35" t="s">
        <v>68</v>
      </c>
      <c r="CW3" s="32" t="s">
        <v>64</v>
      </c>
      <c r="CX3" s="32" t="s">
        <v>65</v>
      </c>
      <c r="CY3" s="35" t="s">
        <v>69</v>
      </c>
      <c r="CZ3" s="32" t="s">
        <v>64</v>
      </c>
      <c r="DA3" s="32" t="s">
        <v>65</v>
      </c>
      <c r="DB3" s="35" t="s">
        <v>70</v>
      </c>
      <c r="DC3" s="32" t="s">
        <v>64</v>
      </c>
      <c r="DD3" s="32" t="s">
        <v>65</v>
      </c>
      <c r="DE3" s="35" t="s">
        <v>71</v>
      </c>
      <c r="DF3" s="32" t="s">
        <v>64</v>
      </c>
      <c r="DG3" s="32" t="s">
        <v>65</v>
      </c>
      <c r="DH3" s="35" t="s">
        <v>72</v>
      </c>
      <c r="DI3" s="32" t="s">
        <v>64</v>
      </c>
      <c r="DJ3" s="32" t="s">
        <v>65</v>
      </c>
      <c r="DK3" s="35" t="s">
        <v>73</v>
      </c>
      <c r="DL3" s="32" t="s">
        <v>64</v>
      </c>
      <c r="DM3" s="32" t="s">
        <v>65</v>
      </c>
      <c r="DN3" s="35" t="s">
        <v>74</v>
      </c>
      <c r="DO3" s="32" t="s">
        <v>64</v>
      </c>
      <c r="DP3" s="32" t="s">
        <v>65</v>
      </c>
      <c r="DQ3" s="35" t="s">
        <v>75</v>
      </c>
      <c r="DR3" s="32" t="s">
        <v>64</v>
      </c>
      <c r="DS3" s="32" t="s">
        <v>65</v>
      </c>
      <c r="DT3" s="36" t="s">
        <v>76</v>
      </c>
      <c r="DU3" s="32" t="s">
        <v>64</v>
      </c>
      <c r="DV3" s="32" t="s">
        <v>65</v>
      </c>
      <c r="DW3" s="37" t="s">
        <v>77</v>
      </c>
      <c r="DX3" s="37" t="s">
        <v>42</v>
      </c>
      <c r="DY3" s="37" t="s">
        <v>43</v>
      </c>
      <c r="DZ3" s="37" t="s">
        <v>44</v>
      </c>
      <c r="EA3" s="37" t="s">
        <v>78</v>
      </c>
      <c r="EB3" s="37" t="s">
        <v>79</v>
      </c>
      <c r="EC3" s="31" t="s">
        <v>80</v>
      </c>
    </row>
    <row r="4" spans="1:133" s="57" customFormat="1" ht="100" customHeight="1" thickTop="1">
      <c r="A4" s="38" t="s">
        <v>81</v>
      </c>
      <c r="B4" s="38" t="s">
        <v>82</v>
      </c>
      <c r="C4" s="39" t="s">
        <v>83</v>
      </c>
      <c r="D4" s="40" t="s">
        <v>84</v>
      </c>
      <c r="E4" s="40" t="s">
        <v>85</v>
      </c>
      <c r="F4" s="41" t="s">
        <v>86</v>
      </c>
      <c r="G4" s="40" t="s">
        <v>87</v>
      </c>
      <c r="H4" s="40" t="s">
        <v>88</v>
      </c>
      <c r="I4" s="40" t="s">
        <v>89</v>
      </c>
      <c r="J4" s="40" t="s">
        <v>90</v>
      </c>
      <c r="K4" s="40" t="s">
        <v>91</v>
      </c>
      <c r="L4" s="40" t="s">
        <v>92</v>
      </c>
      <c r="M4" s="41" t="s">
        <v>93</v>
      </c>
      <c r="N4" s="42">
        <v>0.87</v>
      </c>
      <c r="O4" s="43"/>
      <c r="P4" s="43">
        <f t="shared" ref="P4:P18" si="0">IF(ISERROR((-1)*(100-((O4*100)/N4))),"",((-1)*(100-((O4*100)/N4))))</f>
        <v>-100</v>
      </c>
      <c r="Q4" s="43" t="str">
        <f>IF(ISERROR(IF(M$14="Ascendente",(IF(AND(P4&gt;=(-5),P4&lt;=15),"Aceptable",(IF(AND(P4&gt;=(-10),P4&lt;(-5)),"Riesgo","Crítico")))),(IF(AND(P4&gt;=(-15),P4&lt;=5),"Aceptable",(IF(AND(P4&gt;5,P4&lt;=15),"Riesgo","Crítico")))))),"",(IF(M4="Ascendente",(IF(AND(P4&gt;=(-5),P4&lt;=15),"Aceptable",(IF(AND(P4&gt;=(-10),P4&lt;(-5)),"Riesgo","Crítico")))),(IF(AND(P4&gt;=(-15),P4&lt;=5),"Aceptable",(IF(AND(P4&gt;5,P4&lt;=15),"Riesgo","Crítico")))))))</f>
        <v>Crítico</v>
      </c>
      <c r="R4" s="43"/>
      <c r="S4" s="43" t="s">
        <v>94</v>
      </c>
      <c r="T4" s="44"/>
      <c r="U4" s="43"/>
      <c r="V4" s="43"/>
      <c r="W4" s="43"/>
      <c r="X4" s="43" t="str">
        <f>IF(ISERROR((-1)*(100-((U4*100)/T4))),"",((-1)*(100-((U4*100)/T4))))</f>
        <v/>
      </c>
      <c r="Y4" s="45" t="str">
        <f>IF(ISERROR(IF(R$14="Ascendente",(IF(AND(X4&gt;=(-5),X4&lt;=15),"Aceptable",(IF(AND(X4&gt;=(-10),X4&lt;(-5)),"Riesgo","Crítico")))),(IF(AND(X4&gt;=(-15),X4&lt;=5),"Aceptable",(IF(AND(X4&gt;5,X4&lt;=15),"Riesgo","Crítico")))))),"",(IF(R4="Ascendente",(IF(AND(X4&gt;=(-5),X4&lt;=15),"Aceptable",(IF(AND(X4&gt;=(-10),X4&lt;(-5)),"Riesgo","Crítico")))),(IF(AND(X4&gt;=(-15),X4&lt;=5),"Aceptable",(IF(AND(X4&gt;5,X4&lt;=15),"Riesgo","Crítico")))))))</f>
        <v>Crítico</v>
      </c>
      <c r="Z4" s="43"/>
      <c r="AA4" s="46"/>
      <c r="AB4" s="46"/>
      <c r="AC4" s="46"/>
      <c r="AD4" s="46"/>
      <c r="AE4" s="44"/>
      <c r="AF4" s="43"/>
      <c r="AG4" s="43" t="str">
        <f t="shared" ref="AG4:AG18" si="1">IF(ISERROR((-1)*(100-((AF4*100)/AE4))),"",((-1)*(100-((AF4*100)/AE4))))</f>
        <v/>
      </c>
      <c r="AH4" s="43" t="str">
        <f>IF(ISERROR(IF(AD$14="Ascendente",(IF(AND(AG4&gt;=(-5),AG4&lt;=15),"Aceptable",(IF(AND(AG4&gt;=(-10),AG4&lt;(-5)),"Riesgo","Crítico")))),(IF(AND(AG4&gt;=(-15),AG4&lt;=5),"Aceptable",(IF(AND(AG4&gt;5,AG4&lt;=15),"Riesgo","Crítico")))))),"",(IF(AD4="Ascendente",(IF(AND(AG4&gt;=(-5),AG4&lt;=15),"Aceptable",(IF(AND(AG4&gt;=(-10),AG4&lt;(-5)),"Riesgo","Crítico")))),(IF(AND(AG4&gt;=(-15),AG4&lt;=5),"Aceptable",(IF(AND(AG4&gt;5,AG4&lt;=15),"Riesgo","Crítico")))))))</f>
        <v>Crítico</v>
      </c>
      <c r="AI4" s="41"/>
      <c r="AJ4" s="47"/>
      <c r="AK4" s="47"/>
      <c r="AL4" s="47"/>
      <c r="AM4" s="47"/>
      <c r="AN4" s="44"/>
      <c r="AO4" s="43"/>
      <c r="AP4" s="43"/>
      <c r="AQ4" s="43"/>
      <c r="AR4" s="43" t="str">
        <f t="shared" ref="AR4:AR13" si="2">IF(ISERROR((-1)*(100-((AO4*100)/AN4))),"",((-1)*(100-((AO4*100)/AN4))))</f>
        <v/>
      </c>
      <c r="AS4" s="43" t="str">
        <f>IF(ISERROR(IF(Z$14="Ascendente",(IF(AND(AR4&gt;=(-5),AR4&lt;=15),"Aceptable",(IF(AND(AR4&gt;=(-10),AR4&lt;(-5)),"Riesgo","Crítico")))),(IF(AND(AR4&gt;=(-15),AR4&lt;=5),"Aceptable",(IF(AND(AR4&gt;5,AR4&lt;=15),"Riesgo","Crítico")))))),"",(IF(Z4="Ascendente",(IF(AND(AR4&gt;=(-5),AR4&lt;=15),"Aceptable",(IF(AND(AR4&gt;=(-10),AR4&lt;(-5)),"Riesgo","Crítico")))),(IF(AND(AR4&gt;=(-15),AR4&lt;=5),"Aceptable",(IF(AND(AR4&gt;5,AR4&lt;=15),"Riesgo","Crítico")))))))</f>
        <v>Crítico</v>
      </c>
      <c r="AT4" s="43"/>
      <c r="AU4" s="46"/>
      <c r="AV4" s="46"/>
      <c r="AW4" s="46"/>
      <c r="AX4" s="46"/>
      <c r="AY4" s="44"/>
      <c r="AZ4" s="43"/>
      <c r="BA4" s="43"/>
      <c r="BB4" s="43"/>
      <c r="BC4" s="43" t="str">
        <f t="shared" ref="BC4:BC13" si="3">IF(ISERROR((-1)*(100-((AZ4*100)/AY4))),"",((-1)*(100-((AZ4*100)/AY4))))</f>
        <v/>
      </c>
      <c r="BD4" s="43" t="str">
        <f>IF(ISERROR(IF(AI$14="Ascendente",(IF(AND(BC4&gt;=(-5),BC4&lt;=15),"Aceptable",(IF(AND(BC4&gt;=(-10),BC4&lt;(-5)),"Riesgo","Crítico")))),(IF(AND(BC4&gt;=(-15),BC4&lt;=5),"Aceptable",(IF(AND(BC4&gt;5,BC4&lt;=15),"Riesgo","Crítico")))))),"",(IF(AI4="Ascendente",(IF(AND(BC4&gt;=(-5),BC4&lt;=15),"Aceptable",(IF(AND(BC4&gt;=(-10),BC4&lt;(-5)),"Riesgo","Crítico")))),(IF(AND(BC4&gt;=(-15),BC4&lt;=5),"Aceptable",(IF(AND(BC4&gt;5,BC4&lt;=15),"Riesgo","Crítico")))))))</f>
        <v>Crítico</v>
      </c>
      <c r="BE4" s="43"/>
      <c r="BF4" s="46"/>
      <c r="BG4" s="46"/>
      <c r="BH4" s="46"/>
      <c r="BI4" s="46"/>
      <c r="BJ4" s="48">
        <v>0.87</v>
      </c>
      <c r="BK4" s="43">
        <f>BL4/BM4</f>
        <v>0.8571428571428571</v>
      </c>
      <c r="BL4" s="43">
        <v>6</v>
      </c>
      <c r="BM4" s="43">
        <v>7</v>
      </c>
      <c r="BN4" s="43">
        <f t="shared" ref="BN4:BN14" si="4">IF(ISERROR((-1)*(100-((BK4*100)/BJ4))),"",((-1)*(100-((BK4*100)/BJ4))))</f>
        <v>-1.477832512315274</v>
      </c>
      <c r="BO4" s="43" t="str">
        <f>IF(ISERROR(IF(AT$14="Ascendente",(IF(AND(BN4&gt;=(-5),BN4&lt;=15),"Aceptable",(IF(AND(BN4&gt;=(-10),BN4&lt;(-5)),"Riesgo","Crítico")))),(IF(AND(BN4&gt;=(-15),BN4&lt;=5),"Aceptable",(IF(AND(BN4&gt;5,BN4&lt;=15),"Riesgo","Crítico")))))),"",(IF(AT4="Ascendente",(IF(AND(BN4&gt;=(-5),BN4&lt;=15),"Aceptable",(IF(AND(BN4&gt;=(-10),BN4&lt;(-5)),"Riesgo","Crítico")))),(IF(AND(BN4&gt;=(-15),BN4&lt;=5),"Aceptable",(IF(AND(BN4&gt;5,BN4&lt;=15),"Riesgo","Crítico")))))))</f>
        <v>Aceptable</v>
      </c>
      <c r="BP4" s="41" t="s">
        <v>95</v>
      </c>
      <c r="BQ4" s="49" t="s">
        <v>96</v>
      </c>
      <c r="BR4" s="50" t="s">
        <v>97</v>
      </c>
      <c r="BS4" s="47"/>
      <c r="BT4" s="49"/>
      <c r="BU4" s="51" t="s">
        <v>98</v>
      </c>
      <c r="BV4" s="51"/>
      <c r="BW4" s="51"/>
      <c r="BX4" s="51"/>
      <c r="BY4" s="51"/>
      <c r="BZ4" s="51"/>
      <c r="CA4" s="52"/>
      <c r="CB4" s="52"/>
      <c r="CC4" s="52"/>
      <c r="CD4" s="52"/>
      <c r="CE4" s="52"/>
      <c r="CF4" s="52"/>
      <c r="CG4" s="52"/>
      <c r="CH4" s="52"/>
      <c r="CI4" s="52"/>
      <c r="CJ4" s="52"/>
      <c r="CK4" s="52"/>
      <c r="CL4" s="52"/>
      <c r="CM4" s="41"/>
      <c r="CN4" s="41"/>
      <c r="CO4" s="41"/>
      <c r="CP4" s="41"/>
      <c r="CQ4" s="41"/>
      <c r="CR4" s="41"/>
      <c r="CS4" s="41"/>
      <c r="CT4" s="41"/>
      <c r="CU4" s="41"/>
      <c r="CV4" s="41"/>
      <c r="CW4" s="41"/>
      <c r="CX4" s="41"/>
      <c r="CY4" s="41"/>
      <c r="CZ4" s="41"/>
      <c r="DA4" s="41"/>
      <c r="DB4" s="41"/>
      <c r="DC4" s="41"/>
      <c r="DD4" s="41"/>
      <c r="DE4" s="41"/>
      <c r="DF4" s="41"/>
      <c r="DG4" s="41"/>
      <c r="DH4" s="41"/>
      <c r="DI4" s="41"/>
      <c r="DJ4" s="41"/>
      <c r="DK4" s="41"/>
      <c r="DL4" s="41"/>
      <c r="DM4" s="41"/>
      <c r="DN4" s="41"/>
      <c r="DO4" s="41"/>
      <c r="DP4" s="41"/>
      <c r="DQ4" s="41"/>
      <c r="DR4" s="41"/>
      <c r="DS4" s="41"/>
      <c r="DT4" s="41"/>
      <c r="DU4" s="41"/>
      <c r="DV4" s="41"/>
      <c r="DW4" s="53"/>
      <c r="DX4" s="54"/>
      <c r="DY4" s="55"/>
      <c r="DZ4" s="56"/>
      <c r="EA4" s="56"/>
      <c r="EB4" s="56"/>
      <c r="EC4" s="43"/>
    </row>
    <row r="5" spans="1:133" s="57" customFormat="1" ht="100" customHeight="1">
      <c r="A5" s="38" t="s">
        <v>99</v>
      </c>
      <c r="B5" s="58" t="s">
        <v>100</v>
      </c>
      <c r="C5" s="59" t="s">
        <v>101</v>
      </c>
      <c r="D5" s="59" t="s">
        <v>102</v>
      </c>
      <c r="E5" s="59" t="s">
        <v>103</v>
      </c>
      <c r="F5" s="59" t="s">
        <v>104</v>
      </c>
      <c r="G5" s="40" t="s">
        <v>105</v>
      </c>
      <c r="H5" s="40" t="s">
        <v>106</v>
      </c>
      <c r="I5" s="40" t="s">
        <v>89</v>
      </c>
      <c r="J5" s="40" t="s">
        <v>90</v>
      </c>
      <c r="K5" s="60" t="s">
        <v>107</v>
      </c>
      <c r="L5" s="41" t="s">
        <v>108</v>
      </c>
      <c r="M5" s="41" t="s">
        <v>93</v>
      </c>
      <c r="N5" s="61">
        <v>78</v>
      </c>
      <c r="O5" s="43"/>
      <c r="P5" s="43">
        <f t="shared" si="0"/>
        <v>-100</v>
      </c>
      <c r="Q5" s="43" t="str">
        <f>IF(ISERROR(IF(M$14="Ascendente",(IF(AND(P5&gt;=(-5),P5&lt;=15),"Aceptable",(IF(AND(P5&gt;=(-10),P5&lt;(-5)),"Riesgo","Crítico")))),(IF(AND(P5&gt;=(-15),P5&lt;=5),"Aceptable",(IF(AND(P5&gt;5,P5&lt;=15),"Riesgo","Crítico")))))),"",(IF(M5="Ascendente",(IF(AND(P5&gt;=(-5),P5&lt;=15),"Aceptable",(IF(AND(P5&gt;=(-10),P5&lt;(-5)),"Riesgo","Crítico")))),(IF(AND(P5&gt;=(-15),P5&lt;=5),"Aceptable",(IF(AND(P5&gt;5,P5&lt;=15),"Riesgo","Crítico")))))))</f>
        <v>Crítico</v>
      </c>
      <c r="R5" s="62" t="s">
        <v>109</v>
      </c>
      <c r="S5" s="63" t="s">
        <v>110</v>
      </c>
      <c r="T5" s="44"/>
      <c r="U5" s="43"/>
      <c r="V5" s="43"/>
      <c r="W5" s="43"/>
      <c r="X5" s="43" t="str">
        <f t="shared" ref="X5:X18" si="5">IF(ISERROR((-1)*(100-((U5*100)/T5))),"",((-1)*(100-((U5*100)/T5))))</f>
        <v/>
      </c>
      <c r="Y5" s="43" t="str">
        <f>IF(ISERROR(IF(R$14="Ascendente",(IF(AND(X5&gt;=(-5),X5&lt;=15),"Aceptable",(IF(AND(X5&gt;=(-10),X5&lt;(-5)),"Riesgo","Crítico")))),(IF(AND(X5&gt;=(-15),X5&lt;=5),"Aceptable",(IF(AND(X5&gt;5,X5&lt;=15),"Riesgo","Crítico")))))),"",(IF(R5="Ascendente",(IF(AND(X5&gt;=(-5),X5&lt;=15),"Aceptable",(IF(AND(X5&gt;=(-10),X5&lt;(-5)),"Riesgo","Crítico")))),(IF(AND(X5&gt;=(-15),X5&lt;=5),"Aceptable",(IF(AND(X5&gt;5,X5&lt;=15),"Riesgo","Crítico")))))))</f>
        <v>Crítico</v>
      </c>
      <c r="Z5" s="43"/>
      <c r="AA5" s="46"/>
      <c r="AB5" s="46"/>
      <c r="AC5" s="46"/>
      <c r="AD5" s="46"/>
      <c r="AE5" s="48"/>
      <c r="AF5" s="43"/>
      <c r="AG5" s="43" t="str">
        <f t="shared" si="1"/>
        <v/>
      </c>
      <c r="AH5" s="43" t="str">
        <f>IF(ISERROR(IF(AD$14="Ascendente",(IF(AND(AG5&gt;=(-5),AG5&lt;=15),"Aceptable",(IF(AND(AG5&gt;=(-10),AG5&lt;(-5)),"Riesgo","Crítico")))),(IF(AND(AG5&gt;=(-15),AG5&lt;=5),"Aceptable",(IF(AND(AG5&gt;5,AG5&lt;=15),"Riesgo","Crítico")))))),"",(IF(AD5="Ascendente",(IF(AND(AG5&gt;=(-5),AG5&lt;=15),"Aceptable",(IF(AND(AG5&gt;=(-10),AG5&lt;(-5)),"Riesgo","Crítico")))),(IF(AND(AG5&gt;=(-15),AG5&lt;=5),"Aceptable",(IF(AND(AG5&gt;5,AG5&lt;=15),"Riesgo","Crítico")))))))</f>
        <v>Crítico</v>
      </c>
      <c r="AI5" s="41"/>
      <c r="AJ5" s="47"/>
      <c r="AK5" s="47"/>
      <c r="AL5" s="47"/>
      <c r="AM5" s="47"/>
      <c r="AN5" s="42">
        <v>0.72</v>
      </c>
      <c r="AO5" s="64">
        <f>AP5/AQ5</f>
        <v>0.7</v>
      </c>
      <c r="AP5" s="43">
        <v>1.4</v>
      </c>
      <c r="AQ5" s="43">
        <v>2</v>
      </c>
      <c r="AR5" s="43">
        <f t="shared" si="2"/>
        <v>-2.7777777777777715</v>
      </c>
      <c r="AS5" s="43" t="str">
        <f>IF(ISERROR(IF(Z$14="Ascendente",(IF(AND(AR5&gt;=(-5),AR5&lt;=15),"Aceptable",(IF(AND(AR5&gt;=(-10),AR5&lt;(-5)),"Riesgo","Crítico")))),(IF(AND(AR5&gt;=(-15),AR5&lt;=5),"Aceptable",(IF(AND(AR5&gt;5,AR5&lt;=15),"Riesgo","Crítico")))))),"",(IF(Z5="Ascendente",(IF(AND(AR5&gt;=(-5),AR5&lt;=15),"Aceptable",(IF(AND(AR5&gt;=(-10),AR5&lt;(-5)),"Riesgo","Crítico")))),(IF(AND(AR5&gt;=(-15),AR5&lt;=5),"Aceptable",(IF(AND(AR5&gt;5,AR5&lt;=15),"Riesgo","Crítico")))))))</f>
        <v>Aceptable</v>
      </c>
      <c r="AT5" s="65" t="s">
        <v>111</v>
      </c>
      <c r="AU5" s="65" t="s">
        <v>112</v>
      </c>
      <c r="AV5" s="65" t="s">
        <v>113</v>
      </c>
      <c r="AW5" s="66"/>
      <c r="AX5" s="46"/>
      <c r="AY5" s="44"/>
      <c r="AZ5" s="43"/>
      <c r="BA5" s="43"/>
      <c r="BB5" s="43"/>
      <c r="BC5" s="43" t="str">
        <f t="shared" si="3"/>
        <v/>
      </c>
      <c r="BD5" s="43" t="str">
        <f>IF(ISERROR(IF(AI$14="Ascendente",(IF(AND(BC5&gt;=(-5),BC5&lt;=15),"Aceptable",(IF(AND(BC5&gt;=(-10),BC5&lt;(-5)),"Riesgo","Crítico")))),(IF(AND(BC5&gt;=(-15),BC5&lt;=5),"Aceptable",(IF(AND(BC5&gt;5,BC5&lt;=15),"Riesgo","Crítico")))))),"",(IF(AI5="Ascendente",(IF(AND(BC5&gt;=(-5),BC5&lt;=15),"Aceptable",(IF(AND(BC5&gt;=(-10),BC5&lt;(-5)),"Riesgo","Crítico")))),(IF(AND(BC5&gt;=(-15),BC5&lt;=5),"Aceptable",(IF(AND(BC5&gt;5,BC5&lt;=15),"Riesgo","Crítico")))))))</f>
        <v>Crítico</v>
      </c>
      <c r="BE5" s="43"/>
      <c r="BF5" s="46"/>
      <c r="BG5" s="46"/>
      <c r="BH5" s="46"/>
      <c r="BI5" s="46"/>
      <c r="BJ5" s="67">
        <v>0.78</v>
      </c>
      <c r="BK5" s="43">
        <f>BL5/BM5</f>
        <v>0.66964999999999997</v>
      </c>
      <c r="BL5" s="43">
        <v>1.3392999999999999</v>
      </c>
      <c r="BM5" s="43">
        <v>2</v>
      </c>
      <c r="BN5" s="43">
        <f t="shared" si="4"/>
        <v>-14.147435897435898</v>
      </c>
      <c r="BO5" s="43" t="str">
        <f>IF(ISERROR(IF(AT$14="Ascendente",(IF(AND(BN5&gt;=(-5),BN5&lt;=15),"Aceptable",(IF(AND(BN5&gt;=(-10),BN5&lt;(-5)),"Riesgo","Crítico")))),(IF(AND(BN5&gt;=(-15),BN5&lt;=5),"Aceptable",(IF(AND(BN5&gt;5,BN5&lt;=15),"Riesgo","Crítico")))))),"",(IF(AT5="Ascendente",(IF(AND(BN5&gt;=(-5),BN5&lt;=15),"Aceptable",(IF(AND(BN5&gt;=(-10),BN5&lt;(-5)),"Riesgo","Crítico")))),(IF(AND(BN5&gt;=(-15),BN5&lt;=5),"Aceptable",(IF(AND(BN5&gt;5,BN5&lt;=15),"Riesgo","Crítico")))))))</f>
        <v>Aceptable</v>
      </c>
      <c r="BP5" s="41" t="s">
        <v>114</v>
      </c>
      <c r="BQ5" s="47" t="s">
        <v>112</v>
      </c>
      <c r="BR5" s="68" t="s">
        <v>115</v>
      </c>
      <c r="BS5" s="47"/>
      <c r="BT5" s="47"/>
      <c r="BU5" s="51" t="s">
        <v>116</v>
      </c>
      <c r="BV5" s="51"/>
      <c r="BW5" s="51"/>
      <c r="BX5" s="51"/>
      <c r="BY5" s="51"/>
      <c r="BZ5" s="51"/>
      <c r="CA5" s="52"/>
      <c r="CB5" s="52"/>
      <c r="CC5" s="52"/>
      <c r="CD5" s="52"/>
      <c r="CE5" s="52"/>
      <c r="CF5" s="52"/>
      <c r="CG5" s="52"/>
      <c r="CH5" s="52"/>
      <c r="CI5" s="52"/>
      <c r="CJ5" s="52"/>
      <c r="CK5" s="52"/>
      <c r="CL5" s="52"/>
      <c r="CM5" s="41"/>
      <c r="CN5" s="41"/>
      <c r="CO5" s="41"/>
      <c r="CP5" s="41"/>
      <c r="CQ5" s="41"/>
      <c r="CR5" s="41"/>
      <c r="CS5" s="41"/>
      <c r="CT5" s="41"/>
      <c r="CU5" s="41"/>
      <c r="CV5" s="41"/>
      <c r="CW5" s="41"/>
      <c r="CX5" s="41"/>
      <c r="CY5" s="41"/>
      <c r="CZ5" s="41"/>
      <c r="DA5" s="41"/>
      <c r="DB5" s="41"/>
      <c r="DC5" s="41"/>
      <c r="DD5" s="41"/>
      <c r="DE5" s="41"/>
      <c r="DF5" s="41"/>
      <c r="DG5" s="41"/>
      <c r="DH5" s="41"/>
      <c r="DI5" s="41"/>
      <c r="DJ5" s="41"/>
      <c r="DK5" s="41"/>
      <c r="DL5" s="41"/>
      <c r="DM5" s="41"/>
      <c r="DN5" s="41"/>
      <c r="DO5" s="41"/>
      <c r="DP5" s="41"/>
      <c r="DQ5" s="41"/>
      <c r="DR5" s="41"/>
      <c r="DS5" s="41"/>
      <c r="DT5" s="41"/>
      <c r="DU5" s="41"/>
      <c r="DV5" s="41"/>
      <c r="DW5" s="49"/>
      <c r="DX5" s="49"/>
      <c r="DY5" s="49"/>
      <c r="DZ5" s="49"/>
      <c r="EA5" s="49"/>
      <c r="EB5" s="49"/>
      <c r="EC5" s="69"/>
    </row>
    <row r="6" spans="1:133" s="57" customFormat="1" ht="100" customHeight="1">
      <c r="A6" s="38" t="s">
        <v>117</v>
      </c>
      <c r="B6" s="70" t="s">
        <v>118</v>
      </c>
      <c r="C6" s="62" t="s">
        <v>119</v>
      </c>
      <c r="D6" s="71" t="s">
        <v>120</v>
      </c>
      <c r="E6" s="71" t="s">
        <v>121</v>
      </c>
      <c r="F6" s="62" t="s">
        <v>122</v>
      </c>
      <c r="G6" s="71" t="s">
        <v>87</v>
      </c>
      <c r="H6" s="71" t="s">
        <v>88</v>
      </c>
      <c r="I6" s="71" t="s">
        <v>89</v>
      </c>
      <c r="J6" s="71" t="s">
        <v>123</v>
      </c>
      <c r="K6" s="72" t="s">
        <v>124</v>
      </c>
      <c r="L6" s="71" t="s">
        <v>125</v>
      </c>
      <c r="M6" s="62" t="s">
        <v>93</v>
      </c>
      <c r="N6" s="73">
        <v>1</v>
      </c>
      <c r="O6" s="74"/>
      <c r="P6" s="74">
        <f t="shared" si="0"/>
        <v>-100</v>
      </c>
      <c r="Q6" s="74" t="str">
        <f>IF(ISERROR(IF(M$14="Ascendente",(IF(AND(P6&gt;=(-5),P6&lt;=15),"Aceptable",(IF(AND(P6&gt;=(-10),P6&lt;(-5)),"Riesgo","Crítico")))),(IF(AND(P6&gt;=(-15),P6&lt;=5),"Aceptable",(IF(AND(P6&gt;5,P6&lt;=15),"Riesgo","Crítico")))))),"",(IF(M6="Ascendente",(IF(AND(P6&gt;=(-5),P6&lt;=15),"Aceptable",(IF(AND(P6&gt;=(-10),P6&lt;(-5)),"Riesgo","Crítico")))),(IF(AND(P6&gt;=(-15),P6&lt;=5),"Aceptable",(IF(AND(P6&gt;5,P6&lt;=15),"Riesgo","Crítico")))))))</f>
        <v>Crítico</v>
      </c>
      <c r="R6" s="62" t="s">
        <v>126</v>
      </c>
      <c r="S6" s="75" t="s">
        <v>127</v>
      </c>
      <c r="T6" s="76"/>
      <c r="U6" s="43"/>
      <c r="V6" s="43"/>
      <c r="W6" s="43"/>
      <c r="X6" s="43" t="str">
        <f t="shared" si="5"/>
        <v/>
      </c>
      <c r="Y6" s="43" t="str">
        <f>IF(ISERROR(IF(R$14="Ascendente",(IF(AND(X6&gt;=(-5),X6&lt;=15),"Aceptable",(IF(AND(X6&gt;=(-10),X6&lt;(-5)),"Riesgo","Crítico")))),(IF(AND(X6&gt;=(-15),X6&lt;=5),"Aceptable",(IF(AND(X6&gt;5,X6&lt;=15),"Riesgo","Crítico")))))),"",(IF(R6="Ascendente",(IF(AND(X6&gt;=(-5),X6&lt;=15),"Aceptable",(IF(AND(X6&gt;=(-10),X6&lt;(-5)),"Riesgo","Crítico")))),(IF(AND(X6&gt;=(-15),X6&lt;=5),"Aceptable",(IF(AND(X6&gt;5,X6&lt;=15),"Riesgo","Crítico")))))))</f>
        <v>Crítico</v>
      </c>
      <c r="Z6" s="43"/>
      <c r="AA6" s="46"/>
      <c r="AB6" s="46"/>
      <c r="AC6" s="46"/>
      <c r="AD6" s="46"/>
      <c r="AE6" s="76"/>
      <c r="AF6" s="43"/>
      <c r="AG6" s="43" t="str">
        <f t="shared" si="1"/>
        <v/>
      </c>
      <c r="AH6" s="43" t="str">
        <f>IF(ISERROR(IF(AD$14="Ascendente",(IF(AND(AG6&gt;=(-5),AG6&lt;=15),"Aceptable",(IF(AND(AG6&gt;=(-10),AG6&lt;(-5)),"Riesgo","Crítico")))),(IF(AND(AG6&gt;=(-15),AG6&lt;=5),"Aceptable",(IF(AND(AG6&gt;5,AG6&lt;=15),"Riesgo","Crítico")))))),"",(IF(AD6="Ascendente",(IF(AND(AG6&gt;=(-5),AG6&lt;=15),"Aceptable",(IF(AND(AG6&gt;=(-10),AG6&lt;(-5)),"Riesgo","Crítico")))),(IF(AND(AG6&gt;=(-15),AG6&lt;=5),"Aceptable",(IF(AND(AG6&gt;5,AG6&lt;=15),"Riesgo","Crítico")))))))</f>
        <v>Crítico</v>
      </c>
      <c r="AI6" s="41"/>
      <c r="AJ6" s="47"/>
      <c r="AK6" s="47"/>
      <c r="AL6" s="47"/>
      <c r="AM6" s="47"/>
      <c r="AN6" s="77" t="s">
        <v>128</v>
      </c>
      <c r="AO6" s="43"/>
      <c r="AP6" s="43"/>
      <c r="AQ6" s="43"/>
      <c r="AR6" s="43" t="str">
        <f t="shared" si="2"/>
        <v/>
      </c>
      <c r="AS6" s="74" t="str">
        <f>IF(ISERROR(IF(Z$14="Ascendente",(IF(AND(AR6&gt;=(-5),AR6&lt;=15),"Aceptable",(IF(AND(AR6&gt;=(-10),AR6&lt;(-5)),"Riesgo","Crítico")))),(IF(AND(AR6&gt;=(-15),AR6&lt;=5),"Aceptable",(IF(AND(AR6&gt;5,AR6&lt;=15),"Riesgo","Crítico")))))),"",(IF(Z6="Ascendente",(IF(AND(AR6&gt;=(-5),AR6&lt;=15),"Aceptable",(IF(AND(AR6&gt;=(-10),AR6&lt;(-5)),"Riesgo","Crítico")))),(IF(AND(AR6&gt;=(-15),AR6&lt;=5),"Aceptable",(IF(AND(AR6&gt;5,AR6&lt;=15),"Riesgo","Crítico")))))))</f>
        <v>Crítico</v>
      </c>
      <c r="AT6" s="66"/>
      <c r="AU6" s="66"/>
      <c r="AV6" s="66"/>
      <c r="AW6" s="66"/>
      <c r="AX6" s="46"/>
      <c r="AY6" s="76"/>
      <c r="AZ6" s="43"/>
      <c r="BA6" s="43"/>
      <c r="BB6" s="43"/>
      <c r="BC6" s="43" t="str">
        <f t="shared" si="3"/>
        <v/>
      </c>
      <c r="BD6" s="43" t="str">
        <f>IF(ISERROR(IF(AI$14="Ascendente",(IF(AND(BC6&gt;=(-5),BC6&lt;=15),"Aceptable",(IF(AND(BC6&gt;=(-10),BC6&lt;(-5)),"Riesgo","Crítico")))),(IF(AND(BC6&gt;=(-15),BC6&lt;=5),"Aceptable",(IF(AND(BC6&gt;5,BC6&lt;=15),"Riesgo","Crítico")))))),"",(IF(AI6="Ascendente",(IF(AND(BC6&gt;=(-5),BC6&lt;=15),"Aceptable",(IF(AND(BC6&gt;=(-10),BC6&lt;(-5)),"Riesgo","Crítico")))),(IF(AND(BC6&gt;=(-15),BC6&lt;=5),"Aceptable",(IF(AND(BC6&gt;5,BC6&lt;=15),"Riesgo","Crítico")))))))</f>
        <v>Crítico</v>
      </c>
      <c r="BE6" s="43"/>
      <c r="BF6" s="46"/>
      <c r="BG6" s="46"/>
      <c r="BH6" s="46"/>
      <c r="BI6" s="46"/>
      <c r="BJ6" s="77">
        <v>1</v>
      </c>
      <c r="BK6" s="43">
        <v>0</v>
      </c>
      <c r="BL6" s="43" t="s">
        <v>129</v>
      </c>
      <c r="BM6" s="43" t="s">
        <v>129</v>
      </c>
      <c r="BN6" s="43">
        <f t="shared" si="4"/>
        <v>-100</v>
      </c>
      <c r="BO6" s="43" t="str">
        <f>IF(ISERROR(IF(AT$14="Ascendente",(IF(AND(BN6&gt;=(-5),BN6&lt;=15),"Aceptable",(IF(AND(BN6&gt;=(-10),BN6&lt;(-5)),"Riesgo","Crítico")))),(IF(AND(BN6&gt;=(-15),BN6&lt;=5),"Aceptable",(IF(AND(BN6&gt;5,BN6&lt;=15),"Riesgo","Crítico")))))),"",(IF(AT6="Ascendente",(IF(AND(BN6&gt;=(-5),BN6&lt;=15),"Aceptable",(IF(AND(BN6&gt;=(-10),BN6&lt;(-5)),"Riesgo","Crítico")))),(IF(AND(BN6&gt;=(-15),BN6&lt;=5),"Aceptable",(IF(AND(BN6&gt;5,BN6&lt;=15),"Riesgo","Crítico")))))))</f>
        <v>Crítico</v>
      </c>
      <c r="BP6" s="41" t="s">
        <v>130</v>
      </c>
      <c r="BQ6" s="41" t="s">
        <v>131</v>
      </c>
      <c r="BR6" s="39" t="s">
        <v>132</v>
      </c>
      <c r="BS6" s="47"/>
      <c r="BT6" s="49"/>
      <c r="BU6" s="78" t="s">
        <v>133</v>
      </c>
      <c r="BV6" s="78"/>
      <c r="BW6" s="78"/>
      <c r="BX6" s="78"/>
      <c r="BY6" s="78"/>
      <c r="BZ6" s="62" t="s">
        <v>128</v>
      </c>
      <c r="CA6" s="79"/>
      <c r="CB6" s="79"/>
      <c r="CC6" s="79"/>
      <c r="CD6" s="79"/>
      <c r="CE6" s="79"/>
      <c r="CF6" s="79"/>
      <c r="CG6" s="79"/>
      <c r="CH6" s="79"/>
      <c r="CI6" s="79"/>
      <c r="CJ6" s="79"/>
      <c r="CK6" s="79"/>
      <c r="CL6" s="79"/>
      <c r="CM6" s="41"/>
      <c r="CN6" s="41"/>
      <c r="CO6" s="41"/>
      <c r="CP6" s="41"/>
      <c r="CQ6" s="41"/>
      <c r="CR6" s="41"/>
      <c r="CS6" s="41"/>
      <c r="CT6" s="41"/>
      <c r="CU6" s="41"/>
      <c r="CV6" s="41"/>
      <c r="CW6" s="41"/>
      <c r="CX6" s="41"/>
      <c r="CY6" s="41"/>
      <c r="CZ6" s="41"/>
      <c r="DA6" s="41"/>
      <c r="DB6" s="41"/>
      <c r="DC6" s="41"/>
      <c r="DD6" s="41"/>
      <c r="DE6" s="41"/>
      <c r="DF6" s="41"/>
      <c r="DG6" s="41"/>
      <c r="DH6" s="41"/>
      <c r="DI6" s="41"/>
      <c r="DJ6" s="41"/>
      <c r="DK6" s="41"/>
      <c r="DL6" s="41"/>
      <c r="DM6" s="41"/>
      <c r="DN6" s="41"/>
      <c r="DO6" s="41"/>
      <c r="DP6" s="41"/>
      <c r="DQ6" s="41"/>
      <c r="DR6" s="41"/>
      <c r="DS6" s="41"/>
      <c r="DT6" s="41"/>
      <c r="DU6" s="41"/>
      <c r="DV6" s="41"/>
      <c r="DW6" s="53"/>
      <c r="DX6" s="54"/>
      <c r="DY6" s="55"/>
      <c r="DZ6" s="56"/>
      <c r="EA6" s="56"/>
      <c r="EB6" s="56"/>
      <c r="EC6" s="43"/>
    </row>
    <row r="7" spans="1:133" s="57" customFormat="1" ht="63" customHeight="1">
      <c r="A7" s="80" t="s">
        <v>117</v>
      </c>
      <c r="B7" s="81" t="s">
        <v>134</v>
      </c>
      <c r="C7" s="82" t="s">
        <v>135</v>
      </c>
      <c r="D7" s="82" t="s">
        <v>136</v>
      </c>
      <c r="E7" s="82" t="s">
        <v>137</v>
      </c>
      <c r="F7" s="83" t="s">
        <v>138</v>
      </c>
      <c r="G7" s="83" t="s">
        <v>105</v>
      </c>
      <c r="H7" s="83" t="s">
        <v>139</v>
      </c>
      <c r="I7" s="83" t="s">
        <v>140</v>
      </c>
      <c r="J7" s="83" t="s">
        <v>123</v>
      </c>
      <c r="K7" s="83" t="s">
        <v>141</v>
      </c>
      <c r="L7" s="83" t="s">
        <v>142</v>
      </c>
      <c r="M7" s="82" t="s">
        <v>93</v>
      </c>
      <c r="N7" s="84">
        <v>0.95</v>
      </c>
      <c r="O7" s="85"/>
      <c r="P7" s="85">
        <f>IF(ISERROR((-1)*(100-((O9*100)/N7))),"",((-1)*(100-((O9*100)/N7))))</f>
        <v>-100</v>
      </c>
      <c r="Q7" s="85" t="str">
        <f>IF(ISERROR(IF(M$14="Ascendente",(IF(AND(P7&gt;=(-5),P7&lt;=15),"Aceptable",(IF(AND(P7&gt;=(-10),P7&lt;(-5)),"Riesgo","Crítico")))),(IF(AND(P7&gt;=(-15),P7&lt;=5),"Aceptable",(IF(AND(P7&gt;5,P7&lt;=15),"Riesgo","Crítico")))))),"",(IF(M7="Ascendente",(IF(AND(P7&gt;=(-5),P7&lt;=15),"Aceptable",(IF(AND(P7&gt;=(-10),P7&lt;(-5)),"Riesgo","Crítico")))),(IF(AND(P7&gt;=(-15),P7&lt;=5),"Aceptable",(IF(AND(P7&gt;5,P7&lt;=15),"Riesgo","Crítico")))))))</f>
        <v>Crítico</v>
      </c>
      <c r="R7" s="86"/>
      <c r="S7" s="87" t="s">
        <v>143</v>
      </c>
      <c r="T7" s="88"/>
      <c r="U7" s="86"/>
      <c r="V7" s="86"/>
      <c r="W7" s="86"/>
      <c r="X7" s="86" t="str">
        <f>IF(ISERROR((-1)*(100-((U9*100)/T7))),"",((-1)*(100-((U9*100)/T7))))</f>
        <v/>
      </c>
      <c r="Y7" s="86" t="str">
        <f>IF(ISERROR(IF(R$14="Ascendente",(IF(AND(X7&gt;=(-5),X7&lt;=15),"Aceptable",(IF(AND(X7&gt;=(-10),X7&lt;(-5)),"Riesgo","Crítico")))),(IF(AND(X7&gt;=(-15),X7&lt;=5),"Aceptable",(IF(AND(X7&gt;5,X7&lt;=15),"Riesgo","Crítico")))))),"",(IF(R7="Ascendente",(IF(AND(X7&gt;=(-5),X7&lt;=15),"Aceptable",(IF(AND(X7&gt;=(-10),X7&lt;(-5)),"Riesgo","Crítico")))),(IF(AND(X7&gt;=(-15),X7&lt;=5),"Aceptable",(IF(AND(X7&gt;5,X7&lt;=15),"Riesgo","Crítico")))))))</f>
        <v>Crítico</v>
      </c>
      <c r="Z7" s="86"/>
      <c r="AA7" s="86"/>
      <c r="AB7" s="86"/>
      <c r="AC7" s="86"/>
      <c r="AD7" s="86"/>
      <c r="AE7" s="88"/>
      <c r="AF7" s="86"/>
      <c r="AG7" s="86" t="str">
        <f>IF(ISERROR((-1)*(100-((AD9*100)/AC7))),"",((-1)*(100-((AD9*100)/AC7))))</f>
        <v/>
      </c>
      <c r="AH7" s="86" t="str">
        <f>IF(ISERROR(IF(AD$14="Ascendente",(IF(AND(AG7&gt;=(-5),AG7&lt;=15),"Aceptable",(IF(AND(AG7&gt;=(-10),AG7&lt;(-5)),"Riesgo","Crítico")))),(IF(AND(AG7&gt;=(-15),AG7&lt;=5),"Aceptable",(IF(AND(AG7&gt;5,AG7&lt;=15),"Riesgo","Crítico")))))),"",(IF(AD7="Ascendente",(IF(AND(AG7&gt;=(-5),AG7&lt;=15),"Aceptable",(IF(AND(AG7&gt;=(-10),AG7&lt;(-5)),"Riesgo","Crítico")))),(IF(AND(AG7&gt;=(-15),AG7&lt;=5),"Aceptable",(IF(AND(AG7&gt;5,AG7&lt;=15),"Riesgo","Crítico")))))))</f>
        <v>Crítico</v>
      </c>
      <c r="AI7" s="86"/>
      <c r="AJ7" s="86"/>
      <c r="AK7" s="86"/>
      <c r="AL7" s="86"/>
      <c r="AM7" s="86"/>
      <c r="AN7" s="89">
        <v>0.9</v>
      </c>
      <c r="AO7" s="90" t="s">
        <v>144</v>
      </c>
      <c r="AP7" s="86">
        <v>12142</v>
      </c>
      <c r="AQ7" s="86">
        <v>137</v>
      </c>
      <c r="AR7" s="86">
        <v>-3</v>
      </c>
      <c r="AS7" s="85" t="str">
        <f t="shared" ref="AS7" si="6">IF(ISERROR(IF(Z$14="Ascendente",(IF(AND(AR7&gt;=(-5),AR7&lt;=15),"Aceptable",(IF(AND(AR7&gt;=(-10),AR7&lt;(-5)),"Riesgo","Crítico")))),(IF(AND(AR7&gt;=(-15),AR7&lt;=5),"Aceptable",(IF(AND(AR7&gt;5,AR7&lt;=15),"Riesgo","Crítico")))))),"",(IF(Z7="Ascendente",(IF(AND(AR7&gt;=(-5),AR7&lt;=15),"Aceptable",(IF(AND(AR7&gt;=(-10),AR7&lt;(-5)),"Riesgo","Crítico")))),(IF(AND(AR7&gt;=(-15),AR7&lt;=5),"Aceptable",(IF(AND(AR7&gt;5,AR7&lt;=15),"Riesgo","Crítico")))))))</f>
        <v>Aceptable</v>
      </c>
      <c r="AT7" s="91" t="s">
        <v>145</v>
      </c>
      <c r="AU7" s="91" t="s">
        <v>146</v>
      </c>
      <c r="AV7" s="91" t="s">
        <v>147</v>
      </c>
      <c r="AW7" s="91"/>
      <c r="AX7" s="86"/>
      <c r="AY7" s="89"/>
      <c r="AZ7" s="86"/>
      <c r="BA7" s="86"/>
      <c r="BB7" s="86"/>
      <c r="BC7" s="86" t="str">
        <f t="shared" ref="BC7" si="7">IF(ISERROR((-1)*(100-((AZ9*100)/AY7))),"",((-1)*(100-((AZ9*100)/AY7))))</f>
        <v/>
      </c>
      <c r="BD7" s="86" t="str">
        <f>IF(ISERROR(IF(AX$14="Ascendente",(IF(AND(BC7&gt;=(-5),BC7&lt;=15),"Aceptable",(IF(AND(BC7&gt;=(-10),BC7&lt;(-5)),"Riesgo","Crítico")))),(IF(AND(BC7&gt;=(-15),BC7&lt;=5),"Aceptable",(IF(AND(BC7&gt;5,BC7&lt;=15),"Riesgo","Crítico")))))),"",(IF(AX7="Ascendente",(IF(AND(BC7&gt;=(-5),BC7&lt;=15),"Aceptable",(IF(AND(BC7&gt;=(-10),BC7&lt;(-5)),"Riesgo","Crítico")))),(IF(AND(BC7&gt;=(-15),BC7&lt;=5),"Aceptable",(IF(AND(BC7&gt;5,BC7&lt;=15),"Riesgo","Crítico")))))))</f>
        <v>Crítico</v>
      </c>
      <c r="BE7" s="86"/>
      <c r="BF7" s="86"/>
      <c r="BG7" s="86"/>
      <c r="BH7" s="86"/>
      <c r="BI7" s="86"/>
      <c r="BJ7" s="89">
        <v>0.95</v>
      </c>
      <c r="BK7" s="86">
        <v>0.92</v>
      </c>
      <c r="BL7" s="86">
        <v>8374</v>
      </c>
      <c r="BM7" s="86">
        <v>91</v>
      </c>
      <c r="BN7" s="86">
        <f t="shared" si="4"/>
        <v>-3.1578947368420955</v>
      </c>
      <c r="BO7" s="86" t="str">
        <f t="shared" ref="BO7:BO18" si="8">IF(ISERROR(IF(AT$14="Ascendente",(IF(AND(BN7&gt;=(-5),BN7&lt;=15),"Aceptable",(IF(AND(BN7&gt;=(-10),BN7&lt;(-5)),"Riesgo","Crítico")))),(IF(AND(BN7&gt;=(-15),BN7&lt;=5),"Aceptable",(IF(AND(BN7&gt;5,BN7&lt;=15),"Riesgo","Crítico")))))),"",(IF(AT7="Ascendente",(IF(AND(BN7&gt;=(-5),BN7&lt;=15),"Aceptable",(IF(AND(BN7&gt;=(-10),BN7&lt;(-5)),"Riesgo","Crítico")))),(IF(AND(BN7&gt;=(-15),BN7&lt;=5),"Aceptable",(IF(AND(BN7&gt;5,BN7&lt;=15),"Riesgo","Crítico")))))))</f>
        <v>Aceptable</v>
      </c>
      <c r="BP7" s="92" t="s">
        <v>148</v>
      </c>
      <c r="BQ7" s="93" t="s">
        <v>149</v>
      </c>
      <c r="BR7" s="92" t="s">
        <v>150</v>
      </c>
      <c r="BS7" s="94" t="s">
        <v>151</v>
      </c>
      <c r="BT7" s="86"/>
      <c r="BU7" s="95" t="s">
        <v>152</v>
      </c>
      <c r="BV7" s="96">
        <v>37104</v>
      </c>
      <c r="BW7" s="97" t="s">
        <v>153</v>
      </c>
      <c r="BX7" s="98">
        <f>SUM(CB7:CL7)</f>
        <v>220000</v>
      </c>
      <c r="BY7" s="99">
        <f>SUM(BX7:BX10)</f>
        <v>1187638</v>
      </c>
      <c r="BZ7" s="82" t="s">
        <v>128</v>
      </c>
      <c r="CA7" s="79"/>
      <c r="CB7" s="100">
        <v>20000</v>
      </c>
      <c r="CC7" s="100">
        <v>20000</v>
      </c>
      <c r="CD7" s="100">
        <v>20000</v>
      </c>
      <c r="CE7" s="100">
        <v>20000</v>
      </c>
      <c r="CF7" s="100">
        <v>20000</v>
      </c>
      <c r="CG7" s="100">
        <v>20000</v>
      </c>
      <c r="CH7" s="100">
        <v>20000</v>
      </c>
      <c r="CI7" s="100">
        <v>20000</v>
      </c>
      <c r="CJ7" s="100">
        <v>20000</v>
      </c>
      <c r="CK7" s="100">
        <v>20000</v>
      </c>
      <c r="CL7" s="100">
        <v>20000</v>
      </c>
      <c r="CM7" s="41">
        <v>35679</v>
      </c>
      <c r="CN7" s="41"/>
      <c r="CO7" s="41"/>
      <c r="CP7" s="41">
        <v>12559</v>
      </c>
      <c r="CQ7" s="41"/>
      <c r="CR7" s="41"/>
      <c r="CS7" s="41">
        <v>7981</v>
      </c>
      <c r="CT7" s="41"/>
      <c r="CU7" s="41"/>
      <c r="CV7" s="41">
        <v>29569</v>
      </c>
      <c r="CW7" s="41"/>
      <c r="CX7" s="41"/>
      <c r="CY7" s="41">
        <v>31793</v>
      </c>
      <c r="CZ7" s="41"/>
      <c r="DA7" s="41"/>
      <c r="DB7" s="41">
        <v>32792</v>
      </c>
      <c r="DC7" s="41"/>
      <c r="DD7" s="41"/>
      <c r="DE7" s="41"/>
      <c r="DF7" s="41"/>
      <c r="DG7" s="41"/>
      <c r="DH7" s="41"/>
      <c r="DI7" s="41"/>
      <c r="DJ7" s="41"/>
      <c r="DK7" s="41"/>
      <c r="DL7" s="41"/>
      <c r="DM7" s="41"/>
      <c r="DN7" s="41"/>
      <c r="DO7" s="41"/>
      <c r="DP7" s="41"/>
      <c r="DQ7" s="41"/>
      <c r="DR7" s="41"/>
      <c r="DS7" s="41"/>
      <c r="DT7" s="41"/>
      <c r="DU7" s="41"/>
      <c r="DV7" s="41"/>
      <c r="DW7" s="49"/>
      <c r="DX7" s="49"/>
      <c r="DY7" s="49"/>
      <c r="DZ7" s="49"/>
      <c r="EA7" s="49"/>
      <c r="EB7" s="47"/>
      <c r="EC7" s="41" t="s">
        <v>154</v>
      </c>
    </row>
    <row r="8" spans="1:133" s="118" customFormat="1" ht="55.5" customHeight="1">
      <c r="A8" s="101"/>
      <c r="B8" s="102"/>
      <c r="C8" s="103"/>
      <c r="D8" s="103"/>
      <c r="E8" s="103"/>
      <c r="F8" s="104"/>
      <c r="G8" s="104"/>
      <c r="H8" s="104"/>
      <c r="I8" s="104"/>
      <c r="J8" s="104"/>
      <c r="K8" s="104"/>
      <c r="L8" s="104"/>
      <c r="M8" s="103"/>
      <c r="N8" s="105"/>
      <c r="O8" s="106"/>
      <c r="P8" s="106"/>
      <c r="Q8" s="106"/>
      <c r="R8" s="107"/>
      <c r="S8" s="108"/>
      <c r="T8" s="109"/>
      <c r="U8" s="107"/>
      <c r="V8" s="107"/>
      <c r="W8" s="107"/>
      <c r="X8" s="107"/>
      <c r="Y8" s="107"/>
      <c r="Z8" s="107"/>
      <c r="AA8" s="107"/>
      <c r="AB8" s="107"/>
      <c r="AC8" s="107"/>
      <c r="AD8" s="107"/>
      <c r="AE8" s="109"/>
      <c r="AF8" s="107"/>
      <c r="AG8" s="107"/>
      <c r="AH8" s="107"/>
      <c r="AI8" s="107"/>
      <c r="AJ8" s="107"/>
      <c r="AK8" s="107"/>
      <c r="AL8" s="107"/>
      <c r="AM8" s="107"/>
      <c r="AN8" s="110"/>
      <c r="AO8" s="107"/>
      <c r="AP8" s="107"/>
      <c r="AQ8" s="107"/>
      <c r="AR8" s="107"/>
      <c r="AS8" s="106"/>
      <c r="AT8" s="111"/>
      <c r="AU8" s="111"/>
      <c r="AV8" s="111"/>
      <c r="AW8" s="111"/>
      <c r="AX8" s="107"/>
      <c r="AY8" s="110"/>
      <c r="AZ8" s="107"/>
      <c r="BA8" s="107"/>
      <c r="BB8" s="107"/>
      <c r="BC8" s="107"/>
      <c r="BD8" s="107"/>
      <c r="BE8" s="107"/>
      <c r="BF8" s="107"/>
      <c r="BG8" s="107"/>
      <c r="BH8" s="107"/>
      <c r="BI8" s="107"/>
      <c r="BJ8" s="110"/>
      <c r="BK8" s="107"/>
      <c r="BL8" s="107"/>
      <c r="BM8" s="107"/>
      <c r="BN8" s="107" t="str">
        <f t="shared" si="4"/>
        <v/>
      </c>
      <c r="BO8" s="107" t="str">
        <f t="shared" si="8"/>
        <v>Crítico</v>
      </c>
      <c r="BP8" s="112"/>
      <c r="BQ8" s="112"/>
      <c r="BR8" s="113"/>
      <c r="BS8" s="112"/>
      <c r="BT8" s="107"/>
      <c r="BU8" s="95"/>
      <c r="BV8" s="96">
        <v>37504</v>
      </c>
      <c r="BW8" s="97" t="s">
        <v>155</v>
      </c>
      <c r="BX8" s="98">
        <f>SUM(CB8:CL8)</f>
        <v>132000</v>
      </c>
      <c r="BY8" s="114"/>
      <c r="BZ8" s="103"/>
      <c r="CA8" s="100"/>
      <c r="CB8" s="100">
        <v>12000</v>
      </c>
      <c r="CC8" s="100">
        <v>12000</v>
      </c>
      <c r="CD8" s="100">
        <v>12000</v>
      </c>
      <c r="CE8" s="100">
        <v>12000</v>
      </c>
      <c r="CF8" s="100">
        <v>12000</v>
      </c>
      <c r="CG8" s="100">
        <v>12000</v>
      </c>
      <c r="CH8" s="100">
        <v>12000</v>
      </c>
      <c r="CI8" s="100">
        <v>12000</v>
      </c>
      <c r="CJ8" s="100">
        <v>12000</v>
      </c>
      <c r="CK8" s="100">
        <v>12000</v>
      </c>
      <c r="CL8" s="100">
        <v>12000</v>
      </c>
      <c r="CM8" s="115">
        <v>18056</v>
      </c>
      <c r="CN8" s="115"/>
      <c r="CO8" s="115"/>
      <c r="CP8" s="115">
        <v>1401</v>
      </c>
      <c r="CQ8" s="115"/>
      <c r="CR8" s="115"/>
      <c r="CS8" s="115">
        <v>26371</v>
      </c>
      <c r="CT8" s="115"/>
      <c r="CU8" s="115"/>
      <c r="CV8" s="115">
        <v>40715</v>
      </c>
      <c r="CW8" s="115"/>
      <c r="CX8" s="115"/>
      <c r="CY8" s="115">
        <v>4534</v>
      </c>
      <c r="CZ8" s="115"/>
      <c r="DA8" s="115"/>
      <c r="DB8" s="115">
        <v>16444</v>
      </c>
      <c r="DC8" s="115"/>
      <c r="DD8" s="115"/>
      <c r="DE8" s="115"/>
      <c r="DF8" s="115"/>
      <c r="DG8" s="115"/>
      <c r="DH8" s="115"/>
      <c r="DI8" s="115"/>
      <c r="DJ8" s="115"/>
      <c r="DK8" s="115"/>
      <c r="DL8" s="115"/>
      <c r="DM8" s="115"/>
      <c r="DN8" s="115"/>
      <c r="DO8" s="115"/>
      <c r="DP8" s="115"/>
      <c r="DQ8" s="115"/>
      <c r="DR8" s="115"/>
      <c r="DS8" s="115"/>
      <c r="DT8" s="115"/>
      <c r="DU8" s="115"/>
      <c r="DV8" s="115"/>
      <c r="DW8" s="116"/>
      <c r="DX8" s="116"/>
      <c r="DY8" s="116"/>
      <c r="DZ8" s="116"/>
      <c r="EA8" s="116"/>
      <c r="EB8" s="117"/>
      <c r="EC8" s="115" t="s">
        <v>156</v>
      </c>
    </row>
    <row r="9" spans="1:133" s="57" customFormat="1" ht="55.5" customHeight="1">
      <c r="A9" s="101"/>
      <c r="B9" s="102"/>
      <c r="C9" s="103"/>
      <c r="D9" s="103"/>
      <c r="E9" s="103"/>
      <c r="F9" s="104"/>
      <c r="G9" s="104"/>
      <c r="H9" s="104"/>
      <c r="I9" s="104"/>
      <c r="J9" s="104"/>
      <c r="K9" s="104"/>
      <c r="L9" s="104"/>
      <c r="M9" s="103"/>
      <c r="N9" s="105"/>
      <c r="O9" s="106"/>
      <c r="P9" s="106"/>
      <c r="Q9" s="106"/>
      <c r="R9" s="107"/>
      <c r="S9" s="108"/>
      <c r="T9" s="109"/>
      <c r="U9" s="107"/>
      <c r="V9" s="107"/>
      <c r="W9" s="107"/>
      <c r="X9" s="107"/>
      <c r="Y9" s="107"/>
      <c r="Z9" s="107"/>
      <c r="AA9" s="107"/>
      <c r="AB9" s="107"/>
      <c r="AC9" s="107"/>
      <c r="AD9" s="107"/>
      <c r="AE9" s="109"/>
      <c r="AF9" s="107"/>
      <c r="AG9" s="107"/>
      <c r="AH9" s="107"/>
      <c r="AI9" s="107"/>
      <c r="AJ9" s="107"/>
      <c r="AK9" s="107"/>
      <c r="AL9" s="107"/>
      <c r="AM9" s="107"/>
      <c r="AN9" s="110"/>
      <c r="AO9" s="107"/>
      <c r="AP9" s="107"/>
      <c r="AQ9" s="107"/>
      <c r="AR9" s="107"/>
      <c r="AS9" s="106"/>
      <c r="AT9" s="111"/>
      <c r="AU9" s="111"/>
      <c r="AV9" s="111"/>
      <c r="AW9" s="111"/>
      <c r="AX9" s="107"/>
      <c r="AY9" s="110"/>
      <c r="AZ9" s="107"/>
      <c r="BA9" s="107"/>
      <c r="BB9" s="107"/>
      <c r="BC9" s="107"/>
      <c r="BD9" s="107"/>
      <c r="BE9" s="107"/>
      <c r="BF9" s="107"/>
      <c r="BG9" s="107"/>
      <c r="BH9" s="107"/>
      <c r="BI9" s="107"/>
      <c r="BJ9" s="110"/>
      <c r="BK9" s="107"/>
      <c r="BL9" s="107"/>
      <c r="BM9" s="107"/>
      <c r="BN9" s="107" t="str">
        <f t="shared" si="4"/>
        <v/>
      </c>
      <c r="BO9" s="107" t="str">
        <f t="shared" si="8"/>
        <v>Crítico</v>
      </c>
      <c r="BP9" s="112"/>
      <c r="BQ9" s="112"/>
      <c r="BR9" s="113"/>
      <c r="BS9" s="112"/>
      <c r="BT9" s="107"/>
      <c r="BU9" s="97" t="s">
        <v>157</v>
      </c>
      <c r="BV9" s="97">
        <v>33903</v>
      </c>
      <c r="BW9" s="97" t="s">
        <v>158</v>
      </c>
      <c r="BX9" s="98">
        <f>CB9</f>
        <v>300000</v>
      </c>
      <c r="BY9" s="114"/>
      <c r="BZ9" s="103"/>
      <c r="CA9" s="79"/>
      <c r="CB9" s="100">
        <v>300000</v>
      </c>
      <c r="CC9" s="100"/>
      <c r="CD9" s="100"/>
      <c r="CE9" s="100"/>
      <c r="CF9" s="100"/>
      <c r="CG9" s="100"/>
      <c r="CH9" s="100"/>
      <c r="CI9" s="100"/>
      <c r="CJ9" s="100"/>
      <c r="CK9" s="100"/>
      <c r="CL9" s="100"/>
      <c r="CM9" s="41">
        <v>0</v>
      </c>
      <c r="CN9" s="41"/>
      <c r="CO9" s="41"/>
      <c r="CP9" s="41">
        <v>19569</v>
      </c>
      <c r="CQ9" s="41"/>
      <c r="CR9" s="41"/>
      <c r="CS9" s="41">
        <v>0</v>
      </c>
      <c r="CT9" s="41"/>
      <c r="CU9" s="41"/>
      <c r="CV9" s="41">
        <v>9280</v>
      </c>
      <c r="CW9" s="41"/>
      <c r="CX9" s="41"/>
      <c r="CY9" s="41">
        <v>0</v>
      </c>
      <c r="CZ9" s="41"/>
      <c r="DA9" s="41"/>
      <c r="DB9" s="41">
        <v>76942</v>
      </c>
      <c r="DC9" s="41"/>
      <c r="DD9" s="41"/>
      <c r="DE9" s="41"/>
      <c r="DF9" s="41"/>
      <c r="DG9" s="41"/>
      <c r="DH9" s="41"/>
      <c r="DI9" s="41"/>
      <c r="DJ9" s="41"/>
      <c r="DK9" s="41"/>
      <c r="DL9" s="41"/>
      <c r="DM9" s="41"/>
      <c r="DN9" s="41"/>
      <c r="DO9" s="41"/>
      <c r="DP9" s="41"/>
      <c r="DQ9" s="41"/>
      <c r="DR9" s="41"/>
      <c r="DS9" s="41"/>
      <c r="DT9" s="41"/>
      <c r="DU9" s="41"/>
      <c r="DV9" s="41"/>
      <c r="DW9" s="49"/>
      <c r="DX9" s="49"/>
      <c r="DY9" s="49"/>
      <c r="DZ9" s="49"/>
      <c r="EA9" s="49"/>
      <c r="EB9" s="47"/>
      <c r="EC9" s="41" t="s">
        <v>159</v>
      </c>
    </row>
    <row r="10" spans="1:133" s="57" customFormat="1" ht="34.5" customHeight="1">
      <c r="A10" s="119"/>
      <c r="B10" s="120"/>
      <c r="C10" s="121"/>
      <c r="D10" s="121"/>
      <c r="E10" s="121"/>
      <c r="F10" s="122"/>
      <c r="G10" s="122"/>
      <c r="H10" s="122"/>
      <c r="I10" s="122"/>
      <c r="J10" s="122"/>
      <c r="K10" s="122"/>
      <c r="L10" s="122"/>
      <c r="M10" s="121"/>
      <c r="N10" s="123"/>
      <c r="O10" s="124"/>
      <c r="P10" s="124"/>
      <c r="Q10" s="124"/>
      <c r="R10" s="125"/>
      <c r="S10" s="126"/>
      <c r="T10" s="127"/>
      <c r="U10" s="125"/>
      <c r="V10" s="125"/>
      <c r="W10" s="125"/>
      <c r="X10" s="125"/>
      <c r="Y10" s="125"/>
      <c r="Z10" s="125"/>
      <c r="AA10" s="125"/>
      <c r="AB10" s="125"/>
      <c r="AC10" s="125"/>
      <c r="AD10" s="125"/>
      <c r="AE10" s="127"/>
      <c r="AF10" s="125"/>
      <c r="AG10" s="125"/>
      <c r="AH10" s="125"/>
      <c r="AI10" s="125"/>
      <c r="AJ10" s="125"/>
      <c r="AK10" s="125"/>
      <c r="AL10" s="125"/>
      <c r="AM10" s="125"/>
      <c r="AN10" s="128"/>
      <c r="AO10" s="125"/>
      <c r="AP10" s="125"/>
      <c r="AQ10" s="125"/>
      <c r="AR10" s="125"/>
      <c r="AS10" s="124"/>
      <c r="AT10" s="129"/>
      <c r="AU10" s="129"/>
      <c r="AV10" s="129"/>
      <c r="AW10" s="129"/>
      <c r="AX10" s="125"/>
      <c r="AY10" s="128"/>
      <c r="AZ10" s="125"/>
      <c r="BA10" s="125"/>
      <c r="BB10" s="125"/>
      <c r="BC10" s="125"/>
      <c r="BD10" s="125"/>
      <c r="BE10" s="125"/>
      <c r="BF10" s="125"/>
      <c r="BG10" s="125"/>
      <c r="BH10" s="125"/>
      <c r="BI10" s="125"/>
      <c r="BJ10" s="128"/>
      <c r="BK10" s="125"/>
      <c r="BL10" s="125"/>
      <c r="BM10" s="125"/>
      <c r="BN10" s="125" t="str">
        <f t="shared" si="4"/>
        <v/>
      </c>
      <c r="BO10" s="125" t="str">
        <f t="shared" si="8"/>
        <v>Crítico</v>
      </c>
      <c r="BP10" s="130"/>
      <c r="BQ10" s="130"/>
      <c r="BR10" s="131"/>
      <c r="BS10" s="130"/>
      <c r="BT10" s="125"/>
      <c r="BU10" s="97" t="s">
        <v>160</v>
      </c>
      <c r="BV10" s="97">
        <v>33301</v>
      </c>
      <c r="BW10" s="97" t="s">
        <v>161</v>
      </c>
      <c r="BX10" s="98">
        <v>535638</v>
      </c>
      <c r="BY10" s="132"/>
      <c r="BZ10" s="121"/>
      <c r="CA10" s="79"/>
      <c r="CB10" s="100"/>
      <c r="CC10" s="100"/>
      <c r="CD10" s="100">
        <v>135638</v>
      </c>
      <c r="CE10" s="100"/>
      <c r="CF10" s="100">
        <v>200022.5</v>
      </c>
      <c r="CG10" s="100"/>
      <c r="CH10" s="100">
        <v>200022.5</v>
      </c>
      <c r="CI10" s="100"/>
      <c r="CJ10" s="100"/>
      <c r="CK10" s="100"/>
      <c r="CL10" s="100"/>
      <c r="CM10" s="41">
        <v>0</v>
      </c>
      <c r="CN10" s="41"/>
      <c r="CO10" s="41"/>
      <c r="CP10" s="41">
        <v>0</v>
      </c>
      <c r="CQ10" s="41"/>
      <c r="CR10" s="41"/>
      <c r="CS10" s="41">
        <v>0</v>
      </c>
      <c r="CT10" s="41"/>
      <c r="CU10" s="41"/>
      <c r="CV10" s="41"/>
      <c r="CW10" s="41"/>
      <c r="CX10" s="41"/>
      <c r="CY10" s="41"/>
      <c r="CZ10" s="41"/>
      <c r="DA10" s="41"/>
      <c r="DB10" s="41"/>
      <c r="DC10" s="41"/>
      <c r="DD10" s="41"/>
      <c r="DE10" s="41"/>
      <c r="DF10" s="41"/>
      <c r="DG10" s="41"/>
      <c r="DH10" s="41"/>
      <c r="DI10" s="41"/>
      <c r="DJ10" s="41"/>
      <c r="DK10" s="41"/>
      <c r="DL10" s="41"/>
      <c r="DM10" s="41"/>
      <c r="DN10" s="41"/>
      <c r="DO10" s="41"/>
      <c r="DP10" s="41"/>
      <c r="DQ10" s="41"/>
      <c r="DR10" s="41"/>
      <c r="DS10" s="41"/>
      <c r="DT10" s="41"/>
      <c r="DU10" s="41"/>
      <c r="DV10" s="41"/>
      <c r="DW10" s="49"/>
      <c r="DX10" s="49"/>
      <c r="DY10" s="49"/>
      <c r="DZ10" s="49"/>
      <c r="EA10" s="49"/>
      <c r="EB10" s="47"/>
      <c r="EC10" s="41"/>
    </row>
    <row r="11" spans="1:133" s="57" customFormat="1" ht="100" customHeight="1">
      <c r="A11" s="38" t="s">
        <v>117</v>
      </c>
      <c r="B11" s="70" t="s">
        <v>162</v>
      </c>
      <c r="C11" s="62" t="s">
        <v>163</v>
      </c>
      <c r="D11" s="71" t="s">
        <v>164</v>
      </c>
      <c r="E11" s="71" t="s">
        <v>165</v>
      </c>
      <c r="F11" s="133" t="s">
        <v>166</v>
      </c>
      <c r="G11" s="71" t="s">
        <v>105</v>
      </c>
      <c r="H11" s="71" t="s">
        <v>88</v>
      </c>
      <c r="I11" s="71" t="s">
        <v>89</v>
      </c>
      <c r="J11" s="71" t="s">
        <v>123</v>
      </c>
      <c r="K11" s="71" t="s">
        <v>167</v>
      </c>
      <c r="L11" s="71" t="s">
        <v>168</v>
      </c>
      <c r="M11" s="62" t="s">
        <v>93</v>
      </c>
      <c r="N11" s="73">
        <v>0.9</v>
      </c>
      <c r="O11" s="74"/>
      <c r="P11" s="74">
        <f t="shared" si="0"/>
        <v>-100</v>
      </c>
      <c r="Q11" s="74" t="str">
        <f t="shared" ref="Q11:Q18" si="9">IF(ISERROR(IF(M$14="Ascendente",(IF(AND(P11&gt;=(-5),P11&lt;=15),"Aceptable",(IF(AND(P11&gt;=(-10),P11&lt;(-5)),"Riesgo","Crítico")))),(IF(AND(P11&gt;=(-15),P11&lt;=5),"Aceptable",(IF(AND(P11&gt;5,P11&lt;=15),"Riesgo","Crítico")))))),"",(IF(M11="Ascendente",(IF(AND(P11&gt;=(-5),P11&lt;=15),"Aceptable",(IF(AND(P11&gt;=(-10),P11&lt;(-5)),"Riesgo","Crítico")))),(IF(AND(P11&gt;=(-15),P11&lt;=5),"Aceptable",(IF(AND(P11&gt;5,P11&lt;=15),"Riesgo","Crítico")))))))</f>
        <v>Crítico</v>
      </c>
      <c r="R11" s="62" t="s">
        <v>169</v>
      </c>
      <c r="S11" s="75" t="s">
        <v>170</v>
      </c>
      <c r="T11" s="76"/>
      <c r="U11" s="43"/>
      <c r="V11" s="43"/>
      <c r="W11" s="43"/>
      <c r="X11" s="43" t="str">
        <f t="shared" si="5"/>
        <v/>
      </c>
      <c r="Y11" s="43" t="str">
        <f t="shared" ref="Y11:Y18" si="10">IF(ISERROR(IF(R$14="Ascendente",(IF(AND(X11&gt;=(-5),X11&lt;=15),"Aceptable",(IF(AND(X11&gt;=(-10),X11&lt;(-5)),"Riesgo","Crítico")))),(IF(AND(X11&gt;=(-15),X11&lt;=5),"Aceptable",(IF(AND(X11&gt;5,X11&lt;=15),"Riesgo","Crítico")))))),"",(IF(R11="Ascendente",(IF(AND(X11&gt;=(-5),X11&lt;=15),"Aceptable",(IF(AND(X11&gt;=(-10),X11&lt;(-5)),"Riesgo","Crítico")))),(IF(AND(X11&gt;=(-15),X11&lt;=5),"Aceptable",(IF(AND(X11&gt;5,X11&lt;=15),"Riesgo","Crítico")))))))</f>
        <v>Crítico</v>
      </c>
      <c r="Z11" s="43"/>
      <c r="AA11" s="46"/>
      <c r="AB11" s="46"/>
      <c r="AC11" s="46"/>
      <c r="AD11" s="46"/>
      <c r="AE11" s="76"/>
      <c r="AF11" s="43"/>
      <c r="AG11" s="43" t="str">
        <f t="shared" si="1"/>
        <v/>
      </c>
      <c r="AH11" s="43" t="str">
        <f t="shared" ref="AH11:AH18" si="11">IF(ISERROR(IF(AD$14="Ascendente",(IF(AND(AG11&gt;=(-5),AG11&lt;=15),"Aceptable",(IF(AND(AG11&gt;=(-10),AG11&lt;(-5)),"Riesgo","Crítico")))),(IF(AND(AG11&gt;=(-15),AG11&lt;=5),"Aceptable",(IF(AND(AG11&gt;5,AG11&lt;=15),"Riesgo","Crítico")))))),"",(IF(AD11="Ascendente",(IF(AND(AG11&gt;=(-5),AG11&lt;=15),"Aceptable",(IF(AND(AG11&gt;=(-10),AG11&lt;(-5)),"Riesgo","Crítico")))),(IF(AND(AG11&gt;=(-15),AG11&lt;=5),"Aceptable",(IF(AND(AG11&gt;5,AG11&lt;=15),"Riesgo","Crítico")))))))</f>
        <v>Crítico</v>
      </c>
      <c r="AI11" s="41"/>
      <c r="AJ11" s="47"/>
      <c r="AK11" s="47"/>
      <c r="AL11" s="47"/>
      <c r="AM11" s="47"/>
      <c r="AN11" s="77">
        <v>0.5</v>
      </c>
      <c r="AO11" s="134">
        <f>AP11/AQ11</f>
        <v>0.48499999999999999</v>
      </c>
      <c r="AP11" s="43">
        <v>0.97</v>
      </c>
      <c r="AQ11" s="43">
        <v>2</v>
      </c>
      <c r="AR11" s="43">
        <f>IF(ISERROR((-1)*(100-((AO11*100)/AN11))),"",((-1)*(100-((AO11*100)/AN11))))</f>
        <v>-3</v>
      </c>
      <c r="AS11" s="74" t="str">
        <f t="shared" ref="AS11:AS18" si="12">IF(ISERROR(IF(Z$14="Ascendente",(IF(AND(AR11&gt;=(-5),AR11&lt;=15),"Aceptable",(IF(AND(AR11&gt;=(-10),AR11&lt;(-5)),"Riesgo","Crítico")))),(IF(AND(AR11&gt;=(-15),AR11&lt;=5),"Aceptable",(IF(AND(AR11&gt;5,AR11&lt;=15),"Riesgo","Crítico")))))),"",(IF(Z11="Ascendente",(IF(AND(AR11&gt;=(-5),AR11&lt;=15),"Aceptable",(IF(AND(AR11&gt;=(-10),AR11&lt;(-5)),"Riesgo","Crítico")))),(IF(AND(AR11&gt;=(-15),AR11&lt;=5),"Aceptable",(IF(AND(AR11&gt;5,AR11&lt;=15),"Riesgo","Crítico")))))))</f>
        <v>Aceptable</v>
      </c>
      <c r="AT11" s="65" t="s">
        <v>171</v>
      </c>
      <c r="AU11" s="65" t="s">
        <v>172</v>
      </c>
      <c r="AV11" s="65" t="s">
        <v>173</v>
      </c>
      <c r="AW11" s="65"/>
      <c r="AX11" s="47"/>
      <c r="AY11" s="76"/>
      <c r="AZ11" s="43"/>
      <c r="BA11" s="43"/>
      <c r="BB11" s="43"/>
      <c r="BC11" s="43" t="str">
        <f t="shared" si="3"/>
        <v/>
      </c>
      <c r="BD11" s="43" t="str">
        <f t="shared" ref="BD11:BD18" si="13">IF(ISERROR(IF(AI$14="Ascendente",(IF(AND(BC11&gt;=(-5),BC11&lt;=15),"Aceptable",(IF(AND(BC11&gt;=(-10),BC11&lt;(-5)),"Riesgo","Crítico")))),(IF(AND(BC11&gt;=(-15),BC11&lt;=5),"Aceptable",(IF(AND(BC11&gt;5,BC11&lt;=15),"Riesgo","Crítico")))))),"",(IF(AI11="Ascendente",(IF(AND(BC11&gt;=(-5),BC11&lt;=15),"Aceptable",(IF(AND(BC11&gt;=(-10),BC11&lt;(-5)),"Riesgo","Crítico")))),(IF(AND(BC11&gt;=(-15),BC11&lt;=5),"Aceptable",(IF(AND(BC11&gt;5,BC11&lt;=15),"Riesgo","Crítico")))))))</f>
        <v>Crítico</v>
      </c>
      <c r="BE11" s="43"/>
      <c r="BF11" s="46"/>
      <c r="BG11" s="46"/>
      <c r="BH11" s="46"/>
      <c r="BI11" s="46"/>
      <c r="BJ11" s="77">
        <v>0.9</v>
      </c>
      <c r="BK11" s="134">
        <v>0.86</v>
      </c>
      <c r="BL11" s="43">
        <v>1.72</v>
      </c>
      <c r="BM11" s="43">
        <v>2</v>
      </c>
      <c r="BN11" s="43">
        <f t="shared" si="4"/>
        <v>-4.4444444444444429</v>
      </c>
      <c r="BO11" s="43" t="str">
        <f t="shared" si="8"/>
        <v>Aceptable</v>
      </c>
      <c r="BP11" s="41" t="s">
        <v>174</v>
      </c>
      <c r="BQ11" s="47" t="s">
        <v>175</v>
      </c>
      <c r="BR11" s="68" t="s">
        <v>176</v>
      </c>
      <c r="BS11" s="47"/>
      <c r="BT11" s="49"/>
      <c r="BU11" s="78" t="s">
        <v>133</v>
      </c>
      <c r="BV11" s="78"/>
      <c r="BW11" s="78"/>
      <c r="BX11" s="78"/>
      <c r="BY11" s="78"/>
      <c r="BZ11" s="62" t="s">
        <v>128</v>
      </c>
      <c r="CA11" s="79"/>
      <c r="CB11" s="79"/>
      <c r="CC11" s="79"/>
      <c r="CD11" s="79"/>
      <c r="CE11" s="79"/>
      <c r="CF11" s="79"/>
      <c r="CG11" s="79"/>
      <c r="CH11" s="79"/>
      <c r="CI11" s="79"/>
      <c r="CJ11" s="79"/>
      <c r="CK11" s="79"/>
      <c r="CL11" s="79"/>
      <c r="CM11" s="41"/>
      <c r="CN11" s="41"/>
      <c r="CO11" s="41"/>
      <c r="CP11" s="41"/>
      <c r="CQ11" s="41"/>
      <c r="CR11" s="41"/>
      <c r="CS11" s="41"/>
      <c r="CT11" s="41"/>
      <c r="CU11" s="41"/>
      <c r="CV11" s="41"/>
      <c r="CW11" s="41"/>
      <c r="CX11" s="41"/>
      <c r="CY11" s="41"/>
      <c r="CZ11" s="41"/>
      <c r="DA11" s="41"/>
      <c r="DB11" s="41"/>
      <c r="DC11" s="41"/>
      <c r="DD11" s="41"/>
      <c r="DE11" s="41"/>
      <c r="DF11" s="41"/>
      <c r="DG11" s="41"/>
      <c r="DH11" s="41"/>
      <c r="DI11" s="41"/>
      <c r="DJ11" s="41"/>
      <c r="DK11" s="41"/>
      <c r="DL11" s="41"/>
      <c r="DM11" s="41"/>
      <c r="DN11" s="41"/>
      <c r="DO11" s="41"/>
      <c r="DP11" s="41"/>
      <c r="DQ11" s="41"/>
      <c r="DR11" s="41"/>
      <c r="DS11" s="41"/>
      <c r="DT11" s="41"/>
      <c r="DU11" s="41"/>
      <c r="DV11" s="41"/>
      <c r="DW11" s="54"/>
      <c r="DX11" s="55"/>
      <c r="DY11" s="55"/>
      <c r="DZ11" s="55"/>
      <c r="EA11" s="56"/>
      <c r="EB11" s="56"/>
      <c r="EC11" s="43"/>
    </row>
    <row r="12" spans="1:133" s="57" customFormat="1" ht="100" customHeight="1">
      <c r="A12" s="38" t="s">
        <v>117</v>
      </c>
      <c r="B12" s="70" t="s">
        <v>177</v>
      </c>
      <c r="C12" s="71" t="s">
        <v>178</v>
      </c>
      <c r="D12" s="71" t="s">
        <v>179</v>
      </c>
      <c r="E12" s="71" t="s">
        <v>180</v>
      </c>
      <c r="F12" s="71" t="s">
        <v>181</v>
      </c>
      <c r="G12" s="71" t="s">
        <v>182</v>
      </c>
      <c r="H12" s="71" t="s">
        <v>88</v>
      </c>
      <c r="I12" s="71" t="s">
        <v>89</v>
      </c>
      <c r="J12" s="71" t="s">
        <v>123</v>
      </c>
      <c r="K12" s="135" t="s">
        <v>183</v>
      </c>
      <c r="L12" s="71" t="s">
        <v>125</v>
      </c>
      <c r="M12" s="62" t="s">
        <v>93</v>
      </c>
      <c r="N12" s="73">
        <v>1</v>
      </c>
      <c r="O12" s="74"/>
      <c r="P12" s="74">
        <f t="shared" si="0"/>
        <v>-100</v>
      </c>
      <c r="Q12" s="74" t="str">
        <f t="shared" si="9"/>
        <v>Crítico</v>
      </c>
      <c r="R12" s="62" t="s">
        <v>184</v>
      </c>
      <c r="S12" s="75" t="s">
        <v>185</v>
      </c>
      <c r="T12" s="76"/>
      <c r="U12" s="43"/>
      <c r="V12" s="43"/>
      <c r="W12" s="43"/>
      <c r="X12" s="43" t="str">
        <f t="shared" si="5"/>
        <v/>
      </c>
      <c r="Y12" s="43" t="str">
        <f t="shared" si="10"/>
        <v>Crítico</v>
      </c>
      <c r="Z12" s="41"/>
      <c r="AA12" s="47"/>
      <c r="AB12" s="47"/>
      <c r="AC12" s="47"/>
      <c r="AD12" s="47"/>
      <c r="AE12" s="76"/>
      <c r="AF12" s="43"/>
      <c r="AG12" s="43" t="str">
        <f t="shared" si="1"/>
        <v/>
      </c>
      <c r="AH12" s="43" t="str">
        <f t="shared" si="11"/>
        <v>Crítico</v>
      </c>
      <c r="AI12" s="41"/>
      <c r="AJ12" s="47"/>
      <c r="AK12" s="47"/>
      <c r="AL12" s="47"/>
      <c r="AM12" s="47"/>
      <c r="AN12" s="77">
        <v>1</v>
      </c>
      <c r="AO12" s="134">
        <f>AP12/AQ12</f>
        <v>0.97297297297297303</v>
      </c>
      <c r="AP12" s="43">
        <v>72</v>
      </c>
      <c r="AQ12" s="43">
        <v>74</v>
      </c>
      <c r="AR12" s="43">
        <f t="shared" si="2"/>
        <v>-2.7027027027026946</v>
      </c>
      <c r="AS12" s="74" t="str">
        <f t="shared" si="12"/>
        <v>Aceptable</v>
      </c>
      <c r="AT12" s="65" t="s">
        <v>186</v>
      </c>
      <c r="AU12" s="65" t="s">
        <v>187</v>
      </c>
      <c r="AV12" s="65" t="s">
        <v>188</v>
      </c>
      <c r="AW12" s="66"/>
      <c r="AX12" s="47"/>
      <c r="AY12" s="76"/>
      <c r="AZ12" s="43"/>
      <c r="BA12" s="43"/>
      <c r="BB12" s="43"/>
      <c r="BC12" s="43" t="str">
        <f t="shared" si="3"/>
        <v/>
      </c>
      <c r="BD12" s="43" t="str">
        <f t="shared" si="13"/>
        <v>Crítico</v>
      </c>
      <c r="BE12" s="41"/>
      <c r="BF12" s="47"/>
      <c r="BG12" s="47"/>
      <c r="BH12" s="47"/>
      <c r="BI12" s="47"/>
      <c r="BJ12" s="77">
        <v>1</v>
      </c>
      <c r="BK12" s="43">
        <f>BL12/BM12</f>
        <v>0.97297297297297303</v>
      </c>
      <c r="BL12" s="43">
        <v>72</v>
      </c>
      <c r="BM12" s="43">
        <v>74</v>
      </c>
      <c r="BN12" s="43">
        <f t="shared" si="4"/>
        <v>-2.7027027027026946</v>
      </c>
      <c r="BO12" s="43" t="str">
        <f t="shared" si="8"/>
        <v>Aceptable</v>
      </c>
      <c r="BP12" s="41" t="s">
        <v>186</v>
      </c>
      <c r="BQ12" s="47" t="s">
        <v>189</v>
      </c>
      <c r="BR12" s="68" t="s">
        <v>190</v>
      </c>
      <c r="BS12" s="47"/>
      <c r="BT12" s="47"/>
      <c r="BU12" s="78" t="s">
        <v>133</v>
      </c>
      <c r="BV12" s="78"/>
      <c r="BW12" s="78"/>
      <c r="BX12" s="78"/>
      <c r="BY12" s="78"/>
      <c r="BZ12" s="62" t="s">
        <v>128</v>
      </c>
      <c r="CA12" s="79"/>
      <c r="CB12" s="79"/>
      <c r="CC12" s="79"/>
      <c r="CD12" s="79"/>
      <c r="CE12" s="79"/>
      <c r="CF12" s="79"/>
      <c r="CG12" s="79"/>
      <c r="CH12" s="79"/>
      <c r="CI12" s="79"/>
      <c r="CJ12" s="79"/>
      <c r="CK12" s="79"/>
      <c r="CL12" s="79"/>
      <c r="CM12" s="41"/>
      <c r="CN12" s="41"/>
      <c r="CO12" s="41"/>
      <c r="CP12" s="41"/>
      <c r="CQ12" s="41"/>
      <c r="CR12" s="41"/>
      <c r="CS12" s="41"/>
      <c r="CT12" s="41"/>
      <c r="CU12" s="41"/>
      <c r="CV12" s="41"/>
      <c r="CW12" s="41"/>
      <c r="CX12" s="41"/>
      <c r="CY12" s="41"/>
      <c r="CZ12" s="41"/>
      <c r="DA12" s="41"/>
      <c r="DB12" s="41"/>
      <c r="DC12" s="41"/>
      <c r="DD12" s="41"/>
      <c r="DE12" s="41"/>
      <c r="DF12" s="41"/>
      <c r="DG12" s="41"/>
      <c r="DH12" s="41"/>
      <c r="DI12" s="41"/>
      <c r="DJ12" s="41"/>
      <c r="DK12" s="41"/>
      <c r="DL12" s="41"/>
      <c r="DM12" s="41"/>
      <c r="DN12" s="41"/>
      <c r="DO12" s="41"/>
      <c r="DP12" s="41"/>
      <c r="DQ12" s="41"/>
      <c r="DR12" s="41"/>
      <c r="DS12" s="41"/>
      <c r="DT12" s="41"/>
      <c r="DU12" s="41"/>
      <c r="DV12" s="41"/>
      <c r="DW12" s="49"/>
      <c r="DX12" s="49"/>
      <c r="DY12" s="49"/>
      <c r="DZ12" s="49"/>
      <c r="EA12" s="49"/>
      <c r="EB12" s="47"/>
      <c r="EC12" s="41" t="s">
        <v>191</v>
      </c>
    </row>
    <row r="13" spans="1:133" s="57" customFormat="1" ht="112" customHeight="1">
      <c r="A13" s="38" t="s">
        <v>192</v>
      </c>
      <c r="B13" s="70" t="s">
        <v>118</v>
      </c>
      <c r="C13" s="71" t="s">
        <v>193</v>
      </c>
      <c r="D13" s="71" t="s">
        <v>194</v>
      </c>
      <c r="E13" s="71" t="s">
        <v>195</v>
      </c>
      <c r="F13" s="136" t="s">
        <v>196</v>
      </c>
      <c r="G13" s="71" t="s">
        <v>197</v>
      </c>
      <c r="H13" s="71" t="s">
        <v>88</v>
      </c>
      <c r="I13" s="71" t="s">
        <v>89</v>
      </c>
      <c r="J13" s="71" t="s">
        <v>123</v>
      </c>
      <c r="K13" s="72" t="s">
        <v>198</v>
      </c>
      <c r="L13" s="71" t="s">
        <v>199</v>
      </c>
      <c r="M13" s="62" t="s">
        <v>93</v>
      </c>
      <c r="N13" s="73">
        <v>1</v>
      </c>
      <c r="O13" s="137"/>
      <c r="P13" s="74">
        <f t="shared" si="0"/>
        <v>-100</v>
      </c>
      <c r="Q13" s="74" t="str">
        <f t="shared" si="9"/>
        <v>Crítico</v>
      </c>
      <c r="R13" s="62" t="s">
        <v>200</v>
      </c>
      <c r="S13" s="74" t="s">
        <v>94</v>
      </c>
      <c r="T13" s="77">
        <v>1</v>
      </c>
      <c r="U13" s="134">
        <v>1</v>
      </c>
      <c r="V13" s="43">
        <v>100</v>
      </c>
      <c r="W13" s="43">
        <v>100</v>
      </c>
      <c r="X13" s="43">
        <f t="shared" si="5"/>
        <v>0</v>
      </c>
      <c r="Y13" s="43" t="str">
        <f t="shared" si="10"/>
        <v>Aceptable</v>
      </c>
      <c r="Z13" s="41" t="s">
        <v>201</v>
      </c>
      <c r="AA13" s="46"/>
      <c r="AB13" s="46"/>
      <c r="AC13" s="46"/>
      <c r="AD13" s="46"/>
      <c r="AE13" s="77">
        <v>1</v>
      </c>
      <c r="AF13" s="43"/>
      <c r="AG13" s="43">
        <f t="shared" si="1"/>
        <v>-100</v>
      </c>
      <c r="AH13" s="43" t="str">
        <f t="shared" si="11"/>
        <v>Crítico</v>
      </c>
      <c r="AI13" s="41"/>
      <c r="AJ13" s="47"/>
      <c r="AK13" s="47"/>
      <c r="AL13" s="47"/>
      <c r="AM13" s="47"/>
      <c r="AN13" s="77">
        <v>1</v>
      </c>
      <c r="AO13" s="134">
        <v>1</v>
      </c>
      <c r="AP13" s="43">
        <v>100</v>
      </c>
      <c r="AQ13" s="43">
        <v>100</v>
      </c>
      <c r="AR13" s="43">
        <f t="shared" si="2"/>
        <v>0</v>
      </c>
      <c r="AS13" s="74" t="str">
        <f t="shared" si="12"/>
        <v>Aceptable</v>
      </c>
      <c r="AT13" s="65" t="s">
        <v>201</v>
      </c>
      <c r="AU13" s="65" t="s">
        <v>202</v>
      </c>
      <c r="AV13" s="65" t="s">
        <v>203</v>
      </c>
      <c r="AW13" s="65"/>
      <c r="AX13" s="47"/>
      <c r="AY13" s="77">
        <v>1</v>
      </c>
      <c r="AZ13" s="134">
        <v>0.94</v>
      </c>
      <c r="BA13" s="43">
        <v>94</v>
      </c>
      <c r="BB13" s="43">
        <v>100</v>
      </c>
      <c r="BC13" s="43">
        <f t="shared" si="3"/>
        <v>-6</v>
      </c>
      <c r="BD13" s="43" t="str">
        <f t="shared" si="13"/>
        <v>Aceptable</v>
      </c>
      <c r="BE13" s="138" t="s">
        <v>204</v>
      </c>
      <c r="BF13" s="47" t="s">
        <v>205</v>
      </c>
      <c r="BG13" s="47" t="s">
        <v>206</v>
      </c>
      <c r="BH13" s="47"/>
      <c r="BI13" s="117" t="s">
        <v>207</v>
      </c>
      <c r="BJ13" s="77">
        <v>1</v>
      </c>
      <c r="BK13" s="134">
        <v>0.92</v>
      </c>
      <c r="BL13" s="43">
        <v>92</v>
      </c>
      <c r="BM13" s="43">
        <v>100</v>
      </c>
      <c r="BN13" s="43">
        <f t="shared" si="4"/>
        <v>-8</v>
      </c>
      <c r="BO13" s="43" t="str">
        <f t="shared" si="8"/>
        <v>Aceptable</v>
      </c>
      <c r="BP13" s="41" t="s">
        <v>208</v>
      </c>
      <c r="BQ13" s="41" t="s">
        <v>209</v>
      </c>
      <c r="BR13" s="139" t="s">
        <v>210</v>
      </c>
      <c r="BS13" s="49"/>
      <c r="BT13" s="49"/>
      <c r="BU13" s="78" t="s">
        <v>211</v>
      </c>
      <c r="BV13" s="78"/>
      <c r="BW13" s="78"/>
      <c r="BX13" s="78"/>
      <c r="BY13" s="78"/>
      <c r="BZ13" s="62" t="s">
        <v>128</v>
      </c>
      <c r="CA13" s="79"/>
      <c r="CB13" s="79"/>
      <c r="CC13" s="79"/>
      <c r="CD13" s="79"/>
      <c r="CE13" s="79"/>
      <c r="CF13" s="79"/>
      <c r="CG13" s="79"/>
      <c r="CH13" s="79"/>
      <c r="CI13" s="79"/>
      <c r="CJ13" s="79"/>
      <c r="CK13" s="79"/>
      <c r="CL13" s="79"/>
      <c r="CM13" s="41"/>
      <c r="CN13" s="41"/>
      <c r="CO13" s="41"/>
      <c r="CP13" s="41"/>
      <c r="CQ13" s="41"/>
      <c r="CR13" s="41"/>
      <c r="CS13" s="41"/>
      <c r="CT13" s="41"/>
      <c r="CU13" s="41"/>
      <c r="CV13" s="41"/>
      <c r="CW13" s="41"/>
      <c r="CX13" s="41"/>
      <c r="CY13" s="41"/>
      <c r="CZ13" s="41"/>
      <c r="DA13" s="41"/>
      <c r="DB13" s="41"/>
      <c r="DC13" s="41"/>
      <c r="DD13" s="41"/>
      <c r="DE13" s="41"/>
      <c r="DF13" s="41"/>
      <c r="DG13" s="41"/>
      <c r="DH13" s="41"/>
      <c r="DI13" s="41"/>
      <c r="DJ13" s="41"/>
      <c r="DK13" s="41"/>
      <c r="DL13" s="41"/>
      <c r="DM13" s="41"/>
      <c r="DN13" s="41"/>
      <c r="DO13" s="41"/>
      <c r="DP13" s="41"/>
      <c r="DQ13" s="41"/>
      <c r="DR13" s="41"/>
      <c r="DS13" s="41"/>
      <c r="DT13" s="41"/>
      <c r="DU13" s="41"/>
      <c r="DV13" s="41"/>
      <c r="DW13" s="49"/>
      <c r="DX13" s="49"/>
      <c r="DY13" s="49"/>
      <c r="DZ13" s="49"/>
      <c r="EA13" s="49"/>
      <c r="EB13" s="47"/>
      <c r="EC13" s="41"/>
    </row>
    <row r="14" spans="1:133" s="57" customFormat="1" ht="173.15" customHeight="1">
      <c r="A14" s="38" t="s">
        <v>192</v>
      </c>
      <c r="B14" s="140" t="s">
        <v>118</v>
      </c>
      <c r="C14" s="136" t="s">
        <v>212</v>
      </c>
      <c r="D14" s="136" t="s">
        <v>213</v>
      </c>
      <c r="E14" s="71" t="s">
        <v>214</v>
      </c>
      <c r="F14" s="141" t="s">
        <v>215</v>
      </c>
      <c r="G14" s="71" t="s">
        <v>105</v>
      </c>
      <c r="H14" s="71" t="s">
        <v>88</v>
      </c>
      <c r="I14" s="71" t="s">
        <v>89</v>
      </c>
      <c r="J14" s="71" t="s">
        <v>123</v>
      </c>
      <c r="K14" s="72" t="s">
        <v>124</v>
      </c>
      <c r="L14" s="71" t="s">
        <v>216</v>
      </c>
      <c r="M14" s="62" t="s">
        <v>93</v>
      </c>
      <c r="N14" s="73">
        <v>0.9</v>
      </c>
      <c r="O14" s="74"/>
      <c r="P14" s="74">
        <f>IF(ISERROR((-1)*(100-((O14*100)/N14))),"",((-1)*(100-((O14*100)/N14))))</f>
        <v>-100</v>
      </c>
      <c r="Q14" s="74" t="str">
        <f t="shared" si="9"/>
        <v>Crítico</v>
      </c>
      <c r="R14" s="62" t="s">
        <v>217</v>
      </c>
      <c r="S14" s="74" t="s">
        <v>94</v>
      </c>
      <c r="T14" s="77"/>
      <c r="U14" s="142"/>
      <c r="V14" s="143"/>
      <c r="W14" s="143"/>
      <c r="X14" s="43" t="str">
        <f t="shared" si="5"/>
        <v/>
      </c>
      <c r="Y14" s="43" t="str">
        <f t="shared" si="10"/>
        <v>Crítico</v>
      </c>
      <c r="Z14" s="144"/>
      <c r="AA14" s="46"/>
      <c r="AB14" s="46"/>
      <c r="AC14" s="46"/>
      <c r="AD14" s="46"/>
      <c r="AE14" s="76"/>
      <c r="AF14" s="43"/>
      <c r="AG14" s="43" t="str">
        <f t="shared" si="1"/>
        <v/>
      </c>
      <c r="AH14" s="43" t="str">
        <f t="shared" si="11"/>
        <v>Crítico</v>
      </c>
      <c r="AI14" s="41"/>
      <c r="AJ14" s="47"/>
      <c r="AK14" s="47"/>
      <c r="AL14" s="47"/>
      <c r="AM14" s="47"/>
      <c r="AN14" s="77">
        <v>0.9</v>
      </c>
      <c r="AO14" s="134">
        <v>0.97</v>
      </c>
      <c r="AP14" s="43">
        <v>105</v>
      </c>
      <c r="AQ14" s="43">
        <v>108</v>
      </c>
      <c r="AR14" s="43">
        <f>IF(ISERROR((-1)*(100-((AO14*100)/AN14))),"",((-1)*(100-((AO14*100)/AN14))))</f>
        <v>7.7777777777777715</v>
      </c>
      <c r="AS14" s="74" t="str">
        <f t="shared" si="12"/>
        <v>Riesgo</v>
      </c>
      <c r="AT14" s="65" t="s">
        <v>218</v>
      </c>
      <c r="AU14" s="65" t="s">
        <v>219</v>
      </c>
      <c r="AV14" s="65" t="s">
        <v>220</v>
      </c>
      <c r="AW14" s="65"/>
      <c r="AX14" s="46"/>
      <c r="AY14" s="77"/>
      <c r="AZ14" s="43"/>
      <c r="BA14" s="43"/>
      <c r="BB14" s="43"/>
      <c r="BC14" s="43" t="str">
        <f>IF(ISERROR((-1)*(100-((AZ14*100)/AY14))),"",((-1)*(100-((AZ14*100)/AY14))))</f>
        <v/>
      </c>
      <c r="BD14" s="43" t="str">
        <f t="shared" si="13"/>
        <v>Crítico</v>
      </c>
      <c r="BE14" s="41"/>
      <c r="BF14" s="47"/>
      <c r="BG14" s="47"/>
      <c r="BH14" s="47"/>
      <c r="BI14" s="47"/>
      <c r="BJ14" s="77">
        <v>0.95</v>
      </c>
      <c r="BK14" s="134">
        <v>0.98</v>
      </c>
      <c r="BL14" s="43">
        <v>115</v>
      </c>
      <c r="BM14" s="43">
        <v>117</v>
      </c>
      <c r="BN14" s="43">
        <f t="shared" si="4"/>
        <v>3.1578947368421098</v>
      </c>
      <c r="BO14" s="43" t="str">
        <f>IF(ISERROR(IF(AT$14="Ascendente",(IF(AND(BN14&gt;=(-5),BN14&lt;=15),"Aceptable",(IF(AND(BN14&gt;=(-10),BN14&lt;(-5)),"Riesgo","Crítico")))),(IF(AND(BN14&gt;=(-15),BN14&lt;=5),"Aceptable",(IF(AND(BN14&gt;5,BN14&lt;=15),"Riesgo","Crítico")))))),"",(IF(AT14="Ascendente",(IF(AND(BN14&gt;=(-5),BN14&lt;=15),"Aceptable",(IF(AND(BN14&gt;=(-10),BN14&lt;(-5)),"Riesgo","Crítico")))),(IF(AND(BN14&gt;=(-15),BN14&lt;=5),"Aceptable",(IF(AND(BN14&gt;5,BN14&lt;=15),"Riesgo","Crítico")))))))</f>
        <v>Aceptable</v>
      </c>
      <c r="BP14" s="145" t="s">
        <v>221</v>
      </c>
      <c r="BQ14" s="146" t="s">
        <v>222</v>
      </c>
      <c r="BR14" s="147" t="s">
        <v>223</v>
      </c>
      <c r="BS14" s="146" t="s">
        <v>224</v>
      </c>
      <c r="BT14" s="49"/>
      <c r="BU14" s="78" t="s">
        <v>211</v>
      </c>
      <c r="BV14" s="78"/>
      <c r="BW14" s="78"/>
      <c r="BX14" s="78"/>
      <c r="BY14" s="78"/>
      <c r="BZ14" s="62" t="s">
        <v>128</v>
      </c>
      <c r="CA14" s="79"/>
      <c r="CB14" s="79"/>
      <c r="CC14" s="79"/>
      <c r="CD14" s="79"/>
      <c r="CE14" s="79"/>
      <c r="CF14" s="79"/>
      <c r="CG14" s="79"/>
      <c r="CH14" s="79"/>
      <c r="CI14" s="79"/>
      <c r="CJ14" s="79"/>
      <c r="CK14" s="79"/>
      <c r="CL14" s="79"/>
      <c r="CM14" s="41"/>
      <c r="CN14" s="41"/>
      <c r="CO14" s="41"/>
      <c r="CP14" s="41"/>
      <c r="CQ14" s="41"/>
      <c r="CR14" s="41"/>
      <c r="CS14" s="41"/>
      <c r="CT14" s="41"/>
      <c r="CU14" s="41"/>
      <c r="CV14" s="41"/>
      <c r="CW14" s="41"/>
      <c r="CX14" s="41"/>
      <c r="CY14" s="41"/>
      <c r="CZ14" s="41"/>
      <c r="DA14" s="41"/>
      <c r="DB14" s="41"/>
      <c r="DC14" s="41"/>
      <c r="DD14" s="41"/>
      <c r="DE14" s="41"/>
      <c r="DF14" s="41"/>
      <c r="DG14" s="41"/>
      <c r="DH14" s="41"/>
      <c r="DI14" s="41"/>
      <c r="DJ14" s="41"/>
      <c r="DK14" s="41"/>
      <c r="DL14" s="41"/>
      <c r="DM14" s="41"/>
      <c r="DN14" s="41"/>
      <c r="DO14" s="41"/>
      <c r="DP14" s="41"/>
      <c r="DQ14" s="41"/>
      <c r="DR14" s="41"/>
      <c r="DS14" s="41"/>
      <c r="DT14" s="41"/>
      <c r="DU14" s="41"/>
      <c r="DV14" s="41"/>
      <c r="DW14" s="53"/>
      <c r="DX14" s="54"/>
      <c r="DY14" s="55"/>
      <c r="DZ14" s="56"/>
      <c r="EA14" s="56"/>
      <c r="EB14" s="56"/>
      <c r="EC14" s="41" t="s">
        <v>225</v>
      </c>
    </row>
    <row r="15" spans="1:133" s="166" customFormat="1" ht="130.5" customHeight="1">
      <c r="A15" s="70" t="s">
        <v>192</v>
      </c>
      <c r="B15" s="70" t="s">
        <v>118</v>
      </c>
      <c r="C15" s="71" t="s">
        <v>226</v>
      </c>
      <c r="D15" s="135" t="s">
        <v>227</v>
      </c>
      <c r="E15" s="135" t="s">
        <v>228</v>
      </c>
      <c r="F15" s="148" t="s">
        <v>229</v>
      </c>
      <c r="G15" s="135" t="s">
        <v>197</v>
      </c>
      <c r="H15" s="135" t="s">
        <v>88</v>
      </c>
      <c r="I15" s="135" t="s">
        <v>140</v>
      </c>
      <c r="J15" s="135" t="s">
        <v>123</v>
      </c>
      <c r="K15" s="135" t="s">
        <v>230</v>
      </c>
      <c r="L15" s="135" t="s">
        <v>231</v>
      </c>
      <c r="M15" s="149" t="s">
        <v>93</v>
      </c>
      <c r="N15" s="73">
        <v>0.85</v>
      </c>
      <c r="O15" s="150"/>
      <c r="P15" s="150">
        <f t="shared" si="0"/>
        <v>-100</v>
      </c>
      <c r="Q15" s="150" t="str">
        <f t="shared" si="9"/>
        <v>Crítico</v>
      </c>
      <c r="R15" s="149" t="s">
        <v>109</v>
      </c>
      <c r="S15" s="150" t="s">
        <v>94</v>
      </c>
      <c r="T15" s="151">
        <v>0.05</v>
      </c>
      <c r="U15" s="134">
        <f>V15/W15</f>
        <v>4.4349070100143065E-2</v>
      </c>
      <c r="V15" s="43">
        <v>93</v>
      </c>
      <c r="W15" s="43">
        <v>2097</v>
      </c>
      <c r="X15" s="152">
        <f t="shared" si="5"/>
        <v>-11.301859799713867</v>
      </c>
      <c r="Y15" s="153" t="str">
        <f t="shared" si="10"/>
        <v>Aceptable</v>
      </c>
      <c r="Z15" s="138" t="s">
        <v>232</v>
      </c>
      <c r="AA15" s="154"/>
      <c r="AB15" s="155"/>
      <c r="AC15" s="155"/>
      <c r="AD15" s="155"/>
      <c r="AE15" s="77">
        <v>0.05</v>
      </c>
      <c r="AF15" s="156"/>
      <c r="AG15" s="156">
        <f t="shared" si="1"/>
        <v>-100</v>
      </c>
      <c r="AH15" s="156" t="str">
        <f t="shared" si="11"/>
        <v>Crítico</v>
      </c>
      <c r="AI15" s="156"/>
      <c r="AJ15" s="155"/>
      <c r="AK15" s="155"/>
      <c r="AL15" s="155"/>
      <c r="AM15" s="155"/>
      <c r="AN15" s="77">
        <v>0.4</v>
      </c>
      <c r="AO15" s="64">
        <f>AP15/AQ15</f>
        <v>0.38865045302813545</v>
      </c>
      <c r="AP15" s="43">
        <v>815</v>
      </c>
      <c r="AQ15" s="43">
        <v>2097</v>
      </c>
      <c r="AR15" s="156">
        <f>IF(ISERROR((-1)*(100-((AO15*100)/AN15))),"",((-1)*(100-((AO15*100)/AN15))))</f>
        <v>-2.8373867429661459</v>
      </c>
      <c r="AS15" s="150" t="str">
        <f t="shared" si="12"/>
        <v>Aceptable</v>
      </c>
      <c r="AT15" s="65" t="s">
        <v>233</v>
      </c>
      <c r="AU15" s="157" t="s">
        <v>234</v>
      </c>
      <c r="AV15" s="157" t="s">
        <v>235</v>
      </c>
      <c r="AW15" s="158"/>
      <c r="AX15" s="155"/>
      <c r="AY15" s="77">
        <v>0.65</v>
      </c>
      <c r="AZ15" s="159">
        <v>0.63</v>
      </c>
      <c r="BA15" s="156">
        <v>1321</v>
      </c>
      <c r="BB15" s="156">
        <v>2097</v>
      </c>
      <c r="BC15" s="156">
        <f>IF(ISERROR((-1)*(100-((AZ15*100)/AY15))),"",((-1)*(100-((AZ15*100)/AY15))))</f>
        <v>-3.0769230769230802</v>
      </c>
      <c r="BD15" s="156" t="str">
        <f t="shared" si="13"/>
        <v>Aceptable</v>
      </c>
      <c r="BE15" s="160" t="s">
        <v>236</v>
      </c>
      <c r="BF15" s="161" t="s">
        <v>237</v>
      </c>
      <c r="BG15" s="161" t="s">
        <v>238</v>
      </c>
      <c r="BH15" s="161"/>
      <c r="BI15" s="161"/>
      <c r="BJ15" s="77">
        <v>0.9</v>
      </c>
      <c r="BK15" s="156">
        <f>BL15/BM15</f>
        <v>0.88221268478779213</v>
      </c>
      <c r="BL15" s="156">
        <v>1850</v>
      </c>
      <c r="BM15" s="156">
        <v>2097</v>
      </c>
      <c r="BN15" s="156">
        <f>IF(ISERROR((-1)*(100-((BK15*100)/BJ15))),"",((-1)*(100-((BK15*100)/BJ15))))</f>
        <v>-1.9763683569119905</v>
      </c>
      <c r="BO15" s="156" t="str">
        <f t="shared" si="8"/>
        <v>Aceptable</v>
      </c>
      <c r="BP15" s="162" t="s">
        <v>239</v>
      </c>
      <c r="BQ15" s="161" t="s">
        <v>240</v>
      </c>
      <c r="BR15" s="50" t="s">
        <v>241</v>
      </c>
      <c r="BS15" s="155"/>
      <c r="BT15" s="155"/>
      <c r="BU15" s="163" t="s">
        <v>211</v>
      </c>
      <c r="BV15" s="163"/>
      <c r="BW15" s="163"/>
      <c r="BX15" s="163"/>
      <c r="BY15" s="163"/>
      <c r="BZ15" s="149" t="s">
        <v>128</v>
      </c>
      <c r="CA15" s="164"/>
      <c r="CB15" s="164"/>
      <c r="CC15" s="164"/>
      <c r="CD15" s="164"/>
      <c r="CE15" s="164"/>
      <c r="CF15" s="164"/>
      <c r="CG15" s="164"/>
      <c r="CH15" s="164"/>
      <c r="CI15" s="164"/>
      <c r="CJ15" s="164"/>
      <c r="CK15" s="164"/>
      <c r="CL15" s="164"/>
      <c r="CM15" s="162"/>
      <c r="CN15" s="162"/>
      <c r="CO15" s="162"/>
      <c r="CP15" s="162"/>
      <c r="CQ15" s="162"/>
      <c r="CR15" s="162"/>
      <c r="CS15" s="162"/>
      <c r="CT15" s="162"/>
      <c r="CU15" s="162"/>
      <c r="CV15" s="162"/>
      <c r="CW15" s="162"/>
      <c r="CX15" s="162"/>
      <c r="CY15" s="162"/>
      <c r="CZ15" s="162"/>
      <c r="DA15" s="162"/>
      <c r="DB15" s="162"/>
      <c r="DC15" s="162"/>
      <c r="DD15" s="162"/>
      <c r="DE15" s="162"/>
      <c r="DF15" s="162"/>
      <c r="DG15" s="162"/>
      <c r="DH15" s="162"/>
      <c r="DI15" s="162"/>
      <c r="DJ15" s="162"/>
      <c r="DK15" s="162"/>
      <c r="DL15" s="162"/>
      <c r="DM15" s="162"/>
      <c r="DN15" s="162"/>
      <c r="DO15" s="162"/>
      <c r="DP15" s="162"/>
      <c r="DQ15" s="162"/>
      <c r="DR15" s="162"/>
      <c r="DS15" s="162"/>
      <c r="DT15" s="162"/>
      <c r="DU15" s="162"/>
      <c r="DV15" s="162"/>
      <c r="DW15" s="161"/>
      <c r="DX15" s="161"/>
      <c r="DY15" s="161"/>
      <c r="DZ15" s="161"/>
      <c r="EA15" s="161"/>
      <c r="EB15" s="165"/>
      <c r="EC15" s="162" t="s">
        <v>242</v>
      </c>
    </row>
    <row r="16" spans="1:133" s="57" customFormat="1" ht="142" customHeight="1">
      <c r="A16" s="38" t="s">
        <v>192</v>
      </c>
      <c r="B16" s="167" t="s">
        <v>118</v>
      </c>
      <c r="C16" s="62" t="s">
        <v>243</v>
      </c>
      <c r="D16" s="71" t="s">
        <v>244</v>
      </c>
      <c r="E16" s="71" t="s">
        <v>245</v>
      </c>
      <c r="F16" s="62" t="s">
        <v>246</v>
      </c>
      <c r="G16" s="71" t="s">
        <v>105</v>
      </c>
      <c r="H16" s="71" t="s">
        <v>88</v>
      </c>
      <c r="I16" s="71" t="s">
        <v>89</v>
      </c>
      <c r="J16" s="71" t="s">
        <v>123</v>
      </c>
      <c r="K16" s="71" t="s">
        <v>247</v>
      </c>
      <c r="L16" s="71" t="s">
        <v>248</v>
      </c>
      <c r="M16" s="62" t="s">
        <v>93</v>
      </c>
      <c r="N16" s="73">
        <v>1</v>
      </c>
      <c r="O16" s="74"/>
      <c r="P16" s="74">
        <f t="shared" si="0"/>
        <v>-100</v>
      </c>
      <c r="Q16" s="74" t="str">
        <f t="shared" si="9"/>
        <v>Crítico</v>
      </c>
      <c r="R16" s="74"/>
      <c r="S16" s="75" t="s">
        <v>249</v>
      </c>
      <c r="T16" s="76"/>
      <c r="U16" s="168"/>
      <c r="V16" s="168"/>
      <c r="W16" s="168"/>
      <c r="X16" s="43" t="str">
        <f t="shared" si="5"/>
        <v/>
      </c>
      <c r="Y16" s="43" t="str">
        <f t="shared" si="10"/>
        <v>Crítico</v>
      </c>
      <c r="Z16" s="168"/>
      <c r="AA16" s="169"/>
      <c r="AB16" s="169"/>
      <c r="AC16" s="169"/>
      <c r="AD16" s="169"/>
      <c r="AE16" s="76"/>
      <c r="AF16" s="43"/>
      <c r="AG16" s="43" t="str">
        <f t="shared" si="1"/>
        <v/>
      </c>
      <c r="AH16" s="43" t="str">
        <f t="shared" si="11"/>
        <v>Crítico</v>
      </c>
      <c r="AI16" s="43"/>
      <c r="AJ16" s="169"/>
      <c r="AK16" s="169"/>
      <c r="AL16" s="169"/>
      <c r="AM16" s="169"/>
      <c r="AN16" s="77">
        <v>0.5</v>
      </c>
      <c r="AO16" s="64">
        <f>AP16/AQ16</f>
        <v>0.5</v>
      </c>
      <c r="AP16" s="43">
        <v>5</v>
      </c>
      <c r="AQ16" s="43">
        <v>10</v>
      </c>
      <c r="AR16" s="43">
        <f>IF(ISERROR((-1)*(100-((AO16*100)/AN16))),"",((-1)*(100-((AO16*100)/AN16))))</f>
        <v>0</v>
      </c>
      <c r="AS16" s="74" t="str">
        <f t="shared" si="12"/>
        <v>Aceptable</v>
      </c>
      <c r="AT16" s="65" t="s">
        <v>250</v>
      </c>
      <c r="AU16" s="65" t="s">
        <v>251</v>
      </c>
      <c r="AV16" s="65" t="s">
        <v>203</v>
      </c>
      <c r="AW16" s="66"/>
      <c r="AX16" s="170" t="s">
        <v>252</v>
      </c>
      <c r="AY16" s="76" t="s">
        <v>128</v>
      </c>
      <c r="AZ16" s="43"/>
      <c r="BA16" s="43"/>
      <c r="BB16" s="43"/>
      <c r="BC16" s="43" t="str">
        <f>IF(ISERROR((-1)*(100-((AZ16*100)/AY16))),"",((-1)*(100-((AZ16*100)/AY16))))</f>
        <v/>
      </c>
      <c r="BD16" s="43" t="str">
        <f t="shared" si="13"/>
        <v>Crítico</v>
      </c>
      <c r="BE16" s="43"/>
      <c r="BF16" s="169"/>
      <c r="BG16" s="169"/>
      <c r="BH16" s="49"/>
      <c r="BI16" s="49"/>
      <c r="BJ16" s="77">
        <v>0.5</v>
      </c>
      <c r="BK16" s="43">
        <f>(BL16/BM16)</f>
        <v>0.5</v>
      </c>
      <c r="BL16" s="43">
        <v>5</v>
      </c>
      <c r="BM16" s="43">
        <v>10</v>
      </c>
      <c r="BN16" s="43">
        <f>IF(ISERROR((-1)*(100-((BK16*100)/BJ16))),"",((-1)*(100-((BK16*100)/BJ16))))</f>
        <v>0</v>
      </c>
      <c r="BO16" s="43" t="str">
        <f t="shared" si="8"/>
        <v>Aceptable</v>
      </c>
      <c r="BP16" s="41" t="s">
        <v>253</v>
      </c>
      <c r="BQ16" s="49" t="s">
        <v>254</v>
      </c>
      <c r="BR16" s="50" t="s">
        <v>255</v>
      </c>
      <c r="BS16" s="169"/>
      <c r="BT16" s="169"/>
      <c r="BU16" s="78" t="s">
        <v>211</v>
      </c>
      <c r="BV16" s="78"/>
      <c r="BW16" s="78"/>
      <c r="BX16" s="78"/>
      <c r="BY16" s="78"/>
      <c r="BZ16" s="62" t="s">
        <v>128</v>
      </c>
      <c r="CA16" s="79"/>
      <c r="CB16" s="79"/>
      <c r="CC16" s="79"/>
      <c r="CD16" s="79"/>
      <c r="CE16" s="79"/>
      <c r="CF16" s="79"/>
      <c r="CG16" s="79"/>
      <c r="CH16" s="79"/>
      <c r="CI16" s="79"/>
      <c r="CJ16" s="79"/>
      <c r="CK16" s="79"/>
      <c r="CL16" s="79"/>
      <c r="CM16" s="41"/>
      <c r="CN16" s="41"/>
      <c r="CO16" s="41"/>
      <c r="CP16" s="41"/>
      <c r="CQ16" s="41"/>
      <c r="CR16" s="41"/>
      <c r="CS16" s="41"/>
      <c r="CT16" s="41"/>
      <c r="CU16" s="41"/>
      <c r="CV16" s="41"/>
      <c r="CW16" s="41"/>
      <c r="CX16" s="41"/>
      <c r="CY16" s="41"/>
      <c r="CZ16" s="41"/>
      <c r="DA16" s="41"/>
      <c r="DB16" s="41"/>
      <c r="DC16" s="41"/>
      <c r="DD16" s="41"/>
      <c r="DE16" s="41"/>
      <c r="DF16" s="41"/>
      <c r="DG16" s="41"/>
      <c r="DH16" s="41"/>
      <c r="DI16" s="41"/>
      <c r="DJ16" s="41"/>
      <c r="DK16" s="41"/>
      <c r="DL16" s="41"/>
      <c r="DM16" s="41"/>
      <c r="DN16" s="41"/>
      <c r="DO16" s="41"/>
      <c r="DP16" s="41"/>
      <c r="DQ16" s="41"/>
      <c r="DR16" s="41"/>
      <c r="DS16" s="41"/>
      <c r="DT16" s="41"/>
      <c r="DU16" s="41"/>
      <c r="DV16" s="41"/>
      <c r="DW16" s="49"/>
      <c r="DX16" s="49"/>
      <c r="DY16" s="49"/>
      <c r="DZ16" s="49"/>
      <c r="EA16" s="49"/>
      <c r="EB16" s="47"/>
      <c r="EC16" s="41"/>
    </row>
    <row r="17" spans="1:133" s="57" customFormat="1" ht="149.15" customHeight="1">
      <c r="A17" s="38" t="s">
        <v>192</v>
      </c>
      <c r="B17" s="70" t="s">
        <v>118</v>
      </c>
      <c r="C17" s="62" t="s">
        <v>256</v>
      </c>
      <c r="D17" s="71" t="s">
        <v>257</v>
      </c>
      <c r="E17" s="71" t="s">
        <v>258</v>
      </c>
      <c r="F17" s="71" t="s">
        <v>259</v>
      </c>
      <c r="G17" s="71" t="s">
        <v>105</v>
      </c>
      <c r="H17" s="71" t="s">
        <v>88</v>
      </c>
      <c r="I17" s="71" t="s">
        <v>89</v>
      </c>
      <c r="J17" s="71" t="s">
        <v>123</v>
      </c>
      <c r="K17" s="71" t="s">
        <v>260</v>
      </c>
      <c r="L17" s="71" t="s">
        <v>261</v>
      </c>
      <c r="M17" s="62" t="s">
        <v>93</v>
      </c>
      <c r="N17" s="73">
        <v>0.9</v>
      </c>
      <c r="O17" s="74"/>
      <c r="P17" s="74">
        <f t="shared" si="0"/>
        <v>-100</v>
      </c>
      <c r="Q17" s="74" t="str">
        <f t="shared" si="9"/>
        <v>Crítico</v>
      </c>
      <c r="R17" s="62" t="s">
        <v>109</v>
      </c>
      <c r="S17" s="75" t="s">
        <v>262</v>
      </c>
      <c r="T17" s="76"/>
      <c r="U17" s="43"/>
      <c r="V17" s="43"/>
      <c r="W17" s="43"/>
      <c r="X17" s="43" t="str">
        <f t="shared" si="5"/>
        <v/>
      </c>
      <c r="Y17" s="43" t="str">
        <f t="shared" si="10"/>
        <v>Crítico</v>
      </c>
      <c r="Z17" s="43"/>
      <c r="AA17" s="169"/>
      <c r="AB17" s="169"/>
      <c r="AC17" s="169"/>
      <c r="AD17" s="169"/>
      <c r="AE17" s="76"/>
      <c r="AF17" s="43"/>
      <c r="AG17" s="43" t="str">
        <f t="shared" si="1"/>
        <v/>
      </c>
      <c r="AH17" s="43" t="str">
        <f t="shared" si="11"/>
        <v>Crítico</v>
      </c>
      <c r="AI17" s="43"/>
      <c r="AJ17" s="169"/>
      <c r="AK17" s="169"/>
      <c r="AL17" s="169"/>
      <c r="AM17" s="169"/>
      <c r="AN17" s="77">
        <v>1</v>
      </c>
      <c r="AO17" s="64">
        <f>AP17/AQ17</f>
        <v>1</v>
      </c>
      <c r="AP17" s="43">
        <v>725</v>
      </c>
      <c r="AQ17" s="43">
        <v>725</v>
      </c>
      <c r="AR17" s="43">
        <f>IF(ISERROR((-1)*(100-((AO17*100)/AN17))),"",((-1)*(100-((AO17*100)/AN17))))</f>
        <v>0</v>
      </c>
      <c r="AS17" s="74" t="str">
        <f t="shared" si="12"/>
        <v>Aceptable</v>
      </c>
      <c r="AT17" s="65" t="s">
        <v>263</v>
      </c>
      <c r="AU17" s="65" t="s">
        <v>264</v>
      </c>
      <c r="AV17" s="65" t="s">
        <v>203</v>
      </c>
      <c r="AW17" s="66"/>
      <c r="AX17" s="169"/>
      <c r="AY17" s="76" t="s">
        <v>128</v>
      </c>
      <c r="AZ17" s="43"/>
      <c r="BA17" s="43"/>
      <c r="BB17" s="43"/>
      <c r="BC17" s="43" t="str">
        <f>IF(ISERROR((-1)*(100-((AZ17*100)/AY17))),"",((-1)*(100-((AZ17*100)/AY17))))</f>
        <v/>
      </c>
      <c r="BD17" s="43" t="str">
        <f t="shared" si="13"/>
        <v>Crítico</v>
      </c>
      <c r="BE17" s="43"/>
      <c r="BF17" s="169"/>
      <c r="BG17" s="169"/>
      <c r="BH17" s="49"/>
      <c r="BI17" s="49"/>
      <c r="BJ17" s="77">
        <v>1</v>
      </c>
      <c r="BK17" s="43">
        <f>BL17/BM17</f>
        <v>1</v>
      </c>
      <c r="BL17" s="43">
        <v>725</v>
      </c>
      <c r="BM17" s="43">
        <v>725</v>
      </c>
      <c r="BN17" s="43">
        <f>IF(ISERROR((-1)*(100-((BK17*100)/BJ17))),"",((-1)*(100-((BK17*100)/BJ17))))</f>
        <v>0</v>
      </c>
      <c r="BO17" s="43" t="str">
        <f t="shared" si="8"/>
        <v>Aceptable</v>
      </c>
      <c r="BP17" s="41" t="s">
        <v>263</v>
      </c>
      <c r="BQ17" s="49" t="s">
        <v>265</v>
      </c>
      <c r="BR17" s="50" t="s">
        <v>266</v>
      </c>
      <c r="BS17" s="49"/>
      <c r="BT17" s="169"/>
      <c r="BU17" s="78" t="s">
        <v>211</v>
      </c>
      <c r="BV17" s="78"/>
      <c r="BW17" s="78"/>
      <c r="BX17" s="78"/>
      <c r="BY17" s="78"/>
      <c r="BZ17" s="62" t="s">
        <v>128</v>
      </c>
      <c r="CA17" s="79"/>
      <c r="CB17" s="79"/>
      <c r="CC17" s="79"/>
      <c r="CD17" s="79"/>
      <c r="CE17" s="79"/>
      <c r="CF17" s="79"/>
      <c r="CG17" s="79"/>
      <c r="CH17" s="79"/>
      <c r="CI17" s="79"/>
      <c r="CJ17" s="79"/>
      <c r="CK17" s="79"/>
      <c r="CL17" s="79"/>
      <c r="CM17" s="41"/>
      <c r="CN17" s="41"/>
      <c r="CO17" s="41"/>
      <c r="CP17" s="41"/>
      <c r="CQ17" s="41"/>
      <c r="CR17" s="41"/>
      <c r="CS17" s="41"/>
      <c r="CT17" s="41"/>
      <c r="CU17" s="41"/>
      <c r="CV17" s="41"/>
      <c r="CW17" s="41"/>
      <c r="CX17" s="41"/>
      <c r="CY17" s="41"/>
      <c r="CZ17" s="41"/>
      <c r="DA17" s="41"/>
      <c r="DB17" s="41"/>
      <c r="DC17" s="41"/>
      <c r="DD17" s="41"/>
      <c r="DE17" s="41"/>
      <c r="DF17" s="41"/>
      <c r="DG17" s="41"/>
      <c r="DH17" s="41"/>
      <c r="DI17" s="41"/>
      <c r="DJ17" s="41"/>
      <c r="DK17" s="41"/>
      <c r="DL17" s="41"/>
      <c r="DM17" s="41"/>
      <c r="DN17" s="41"/>
      <c r="DO17" s="41"/>
      <c r="DP17" s="41"/>
      <c r="DQ17" s="41"/>
      <c r="DR17" s="41"/>
      <c r="DS17" s="41"/>
      <c r="DT17" s="41"/>
      <c r="DU17" s="41"/>
      <c r="DV17" s="41"/>
      <c r="DW17" s="49"/>
      <c r="DX17" s="49"/>
      <c r="DY17" s="49"/>
      <c r="DZ17" s="49"/>
      <c r="EA17" s="49"/>
      <c r="EB17" s="47"/>
      <c r="EC17" s="41"/>
    </row>
    <row r="18" spans="1:133" s="57" customFormat="1" ht="147.75" customHeight="1">
      <c r="A18" s="38" t="s">
        <v>192</v>
      </c>
      <c r="B18" s="70" t="s">
        <v>118</v>
      </c>
      <c r="C18" s="71" t="s">
        <v>267</v>
      </c>
      <c r="D18" s="71" t="s">
        <v>268</v>
      </c>
      <c r="E18" s="71" t="s">
        <v>269</v>
      </c>
      <c r="F18" s="71" t="s">
        <v>270</v>
      </c>
      <c r="G18" s="71" t="s">
        <v>197</v>
      </c>
      <c r="H18" s="71" t="s">
        <v>88</v>
      </c>
      <c r="I18" s="71" t="s">
        <v>89</v>
      </c>
      <c r="J18" s="71" t="s">
        <v>123</v>
      </c>
      <c r="K18" s="72" t="s">
        <v>124</v>
      </c>
      <c r="L18" s="71" t="s">
        <v>271</v>
      </c>
      <c r="M18" s="62" t="s">
        <v>93</v>
      </c>
      <c r="N18" s="73">
        <v>0.9</v>
      </c>
      <c r="O18" s="74"/>
      <c r="P18" s="74">
        <f t="shared" si="0"/>
        <v>-100</v>
      </c>
      <c r="Q18" s="74" t="str">
        <f t="shared" si="9"/>
        <v>Crítico</v>
      </c>
      <c r="R18" s="62" t="s">
        <v>272</v>
      </c>
      <c r="S18" s="74" t="s">
        <v>94</v>
      </c>
      <c r="T18" s="77">
        <v>0.05</v>
      </c>
      <c r="U18" s="43">
        <f>V18/W18</f>
        <v>4.3715846994535519E-2</v>
      </c>
      <c r="V18" s="43">
        <v>16</v>
      </c>
      <c r="W18" s="43">
        <v>366</v>
      </c>
      <c r="X18" s="43">
        <f t="shared" si="5"/>
        <v>-12.568306010928964</v>
      </c>
      <c r="Y18" s="43" t="str">
        <f t="shared" si="10"/>
        <v>Aceptable</v>
      </c>
      <c r="Z18" s="138" t="s">
        <v>273</v>
      </c>
      <c r="AA18" s="169"/>
      <c r="AB18" s="169"/>
      <c r="AC18" s="169"/>
      <c r="AD18" s="169"/>
      <c r="AE18" s="77">
        <v>0.05</v>
      </c>
      <c r="AF18" s="43"/>
      <c r="AG18" s="43">
        <f t="shared" si="1"/>
        <v>-100</v>
      </c>
      <c r="AH18" s="43" t="str">
        <f t="shared" si="11"/>
        <v>Crítico</v>
      </c>
      <c r="AI18" s="43"/>
      <c r="AJ18" s="169"/>
      <c r="AK18" s="169"/>
      <c r="AL18" s="169"/>
      <c r="AM18" s="169"/>
      <c r="AN18" s="77">
        <v>0.95</v>
      </c>
      <c r="AO18" s="64">
        <f>AP18/AQ18</f>
        <v>0.97730956239870337</v>
      </c>
      <c r="AP18" s="43">
        <v>603</v>
      </c>
      <c r="AQ18" s="43">
        <v>617</v>
      </c>
      <c r="AR18" s="43">
        <f>IF(ISERROR((-1)*(100-((AO18*100)/AN18))),"",((-1)*(100-((AO18*100)/AN18))))</f>
        <v>2.8746907788108871</v>
      </c>
      <c r="AS18" s="74" t="str">
        <f t="shared" si="12"/>
        <v>Aceptable</v>
      </c>
      <c r="AT18" s="65" t="s">
        <v>274</v>
      </c>
      <c r="AU18" s="65" t="s">
        <v>275</v>
      </c>
      <c r="AV18" s="65" t="s">
        <v>276</v>
      </c>
      <c r="AW18" s="66"/>
      <c r="AX18" s="169"/>
      <c r="AY18" s="77">
        <v>1</v>
      </c>
      <c r="AZ18" s="134">
        <v>0.98</v>
      </c>
      <c r="BA18" s="43">
        <v>603</v>
      </c>
      <c r="BB18" s="43">
        <v>617</v>
      </c>
      <c r="BC18" s="43">
        <f>IF(ISERROR((-1)*(100-((AZ18*100)/AY18))),"",((-1)*(100-((AZ18*100)/AY18))))</f>
        <v>-2</v>
      </c>
      <c r="BD18" s="43" t="str">
        <f t="shared" si="13"/>
        <v>Aceptable</v>
      </c>
      <c r="BE18" s="138" t="s">
        <v>277</v>
      </c>
      <c r="BF18" s="49" t="s">
        <v>278</v>
      </c>
      <c r="BG18" s="49" t="s">
        <v>279</v>
      </c>
      <c r="BH18" s="49"/>
      <c r="BI18" s="49"/>
      <c r="BJ18" s="77">
        <v>1</v>
      </c>
      <c r="BK18" s="43">
        <v>0.98</v>
      </c>
      <c r="BL18" s="43">
        <v>603</v>
      </c>
      <c r="BM18" s="43">
        <v>617</v>
      </c>
      <c r="BN18" s="43">
        <f>IF(ISERROR((-1)*(100-((BK18*100)/BJ18))),"",((-1)*(100-((BK18*100)/BJ18))))</f>
        <v>-2</v>
      </c>
      <c r="BO18" s="43" t="str">
        <f t="shared" si="8"/>
        <v>Aceptable</v>
      </c>
      <c r="BP18" s="41" t="s">
        <v>277</v>
      </c>
      <c r="BQ18" s="49" t="s">
        <v>280</v>
      </c>
      <c r="BR18" s="50" t="s">
        <v>281</v>
      </c>
      <c r="BS18" s="49"/>
      <c r="BT18" s="169"/>
      <c r="BU18" s="78" t="s">
        <v>211</v>
      </c>
      <c r="BV18" s="78"/>
      <c r="BW18" s="78"/>
      <c r="BX18" s="78"/>
      <c r="BY18" s="78"/>
      <c r="BZ18" s="62" t="s">
        <v>128</v>
      </c>
      <c r="CA18" s="79"/>
      <c r="CB18" s="79"/>
      <c r="CC18" s="79"/>
      <c r="CD18" s="79"/>
      <c r="CE18" s="79"/>
      <c r="CF18" s="79"/>
      <c r="CG18" s="79"/>
      <c r="CH18" s="79"/>
      <c r="CI18" s="79"/>
      <c r="CJ18" s="79"/>
      <c r="CK18" s="79"/>
      <c r="CL18" s="79"/>
      <c r="CM18" s="41"/>
      <c r="CN18" s="41"/>
      <c r="CO18" s="41"/>
      <c r="CP18" s="41"/>
      <c r="CQ18" s="41"/>
      <c r="CR18" s="41"/>
      <c r="CS18" s="41"/>
      <c r="CT18" s="41"/>
      <c r="CU18" s="41"/>
      <c r="CV18" s="41"/>
      <c r="CW18" s="41"/>
      <c r="CX18" s="41"/>
      <c r="CY18" s="41"/>
      <c r="CZ18" s="41"/>
      <c r="DA18" s="41"/>
      <c r="DB18" s="41"/>
      <c r="DC18" s="41"/>
      <c r="DD18" s="41"/>
      <c r="DE18" s="41"/>
      <c r="DF18" s="41"/>
      <c r="DG18" s="41"/>
      <c r="DH18" s="41"/>
      <c r="DI18" s="41"/>
      <c r="DJ18" s="41"/>
      <c r="DK18" s="41"/>
      <c r="DL18" s="41"/>
      <c r="DM18" s="41"/>
      <c r="DN18" s="41"/>
      <c r="DO18" s="41"/>
      <c r="DP18" s="41"/>
      <c r="DQ18" s="41"/>
      <c r="DR18" s="41"/>
      <c r="DS18" s="41"/>
      <c r="DT18" s="41"/>
      <c r="DU18" s="41"/>
      <c r="DV18" s="41"/>
      <c r="DW18" s="49"/>
      <c r="DX18" s="49"/>
      <c r="DY18" s="49"/>
      <c r="DZ18" s="49"/>
      <c r="EA18" s="49"/>
      <c r="EB18" s="47"/>
      <c r="EC18" s="41"/>
    </row>
    <row r="19" spans="1:133" s="178" customFormat="1" ht="57.75" customHeight="1">
      <c r="A19" s="171"/>
      <c r="B19" s="172"/>
      <c r="C19" s="171"/>
      <c r="D19" s="171"/>
      <c r="E19" s="171"/>
      <c r="F19" s="171"/>
      <c r="G19" s="171"/>
      <c r="H19" s="171"/>
      <c r="I19" s="171"/>
      <c r="J19" s="171"/>
      <c r="K19" s="171"/>
      <c r="L19" s="171"/>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c r="AW19" s="173"/>
      <c r="AX19" s="173"/>
      <c r="AY19" s="173"/>
      <c r="AZ19" s="173"/>
      <c r="BA19" s="173"/>
      <c r="BB19" s="173"/>
      <c r="BC19" s="173"/>
      <c r="BD19" s="173"/>
      <c r="BE19" s="173"/>
      <c r="BF19" s="173"/>
      <c r="BG19" s="173"/>
      <c r="BH19" s="173"/>
      <c r="BI19" s="173"/>
      <c r="BJ19" s="173"/>
      <c r="BK19" s="173"/>
      <c r="BL19" s="173"/>
      <c r="BM19" s="173"/>
      <c r="BN19" s="173"/>
      <c r="BO19" s="173"/>
      <c r="BP19" s="173"/>
      <c r="BQ19" s="173"/>
      <c r="BR19" s="174"/>
      <c r="BS19" s="173"/>
      <c r="BT19" s="173"/>
      <c r="BU19" s="173"/>
      <c r="BV19" s="173"/>
      <c r="BW19" s="173"/>
      <c r="BX19" s="175" t="s">
        <v>282</v>
      </c>
      <c r="BY19" s="176">
        <f>SUM(BX7:BX10)</f>
        <v>1187638</v>
      </c>
      <c r="BZ19" s="177"/>
      <c r="CA19" s="177"/>
      <c r="CB19" s="177"/>
      <c r="CC19" s="177"/>
      <c r="CD19" s="177"/>
      <c r="CE19" s="177"/>
      <c r="CF19" s="177"/>
      <c r="CG19" s="177"/>
      <c r="CH19" s="177"/>
      <c r="CI19" s="177"/>
      <c r="CJ19" s="177"/>
      <c r="CK19" s="177"/>
      <c r="CL19" s="177"/>
      <c r="DW19" s="179"/>
      <c r="DX19" s="179"/>
      <c r="DY19" s="179"/>
      <c r="DZ19" s="179"/>
      <c r="EA19" s="179"/>
      <c r="EB19" s="179"/>
      <c r="EC19" s="179"/>
    </row>
    <row r="21" spans="1:133">
      <c r="E21" s="181"/>
    </row>
    <row r="22" spans="1:133">
      <c r="E22" s="181"/>
    </row>
    <row r="24" spans="1:133">
      <c r="BY24" s="182">
        <v>1252000</v>
      </c>
    </row>
    <row r="29" spans="1:133">
      <c r="BY29" s="183">
        <f>BY19/BY24</f>
        <v>0.94859265175718854</v>
      </c>
    </row>
    <row r="31" spans="1:133">
      <c r="BY31" s="183">
        <f>1-BY29</f>
        <v>5.1407348242811457E-2</v>
      </c>
    </row>
  </sheetData>
  <sheetProtection algorithmName="SHA-512" hashValue="mvARks8iUKJY2fZYw3B36Cp4I12CfjwfsOKrX1sKX1A7rfEC962+Nhx/F2n3guekuR6zYSYRkloB//OyljVJSA==" saltValue="gJlwp5raWboi1nG79f57xQ==" spinCount="100000" sheet="1" objects="1" scenarios="1" formatCells="0" formatColumns="0"/>
  <mergeCells count="102">
    <mergeCell ref="BU15:BY15"/>
    <mergeCell ref="BU16:BY16"/>
    <mergeCell ref="BU17:BY17"/>
    <mergeCell ref="BU18:BY18"/>
    <mergeCell ref="BY7:BY10"/>
    <mergeCell ref="BZ7:BZ10"/>
    <mergeCell ref="BU11:BY11"/>
    <mergeCell ref="BU12:BY12"/>
    <mergeCell ref="BU13:BY13"/>
    <mergeCell ref="BU14:BY14"/>
    <mergeCell ref="BP7:BP10"/>
    <mergeCell ref="BQ7:BQ10"/>
    <mergeCell ref="BR7:BR10"/>
    <mergeCell ref="BS7:BS10"/>
    <mergeCell ref="BT7:BT10"/>
    <mergeCell ref="BU7:BU8"/>
    <mergeCell ref="BJ7:BJ10"/>
    <mergeCell ref="BK7:BK10"/>
    <mergeCell ref="BL7:BL10"/>
    <mergeCell ref="BM7:BM10"/>
    <mergeCell ref="BN7:BN10"/>
    <mergeCell ref="BO7:BO10"/>
    <mergeCell ref="BD7:BD10"/>
    <mergeCell ref="BE7:BE10"/>
    <mergeCell ref="BF7:BF10"/>
    <mergeCell ref="BG7:BG10"/>
    <mergeCell ref="BH7:BH10"/>
    <mergeCell ref="BI7:BI10"/>
    <mergeCell ref="AX7:AX10"/>
    <mergeCell ref="AY7:AY10"/>
    <mergeCell ref="AZ7:AZ10"/>
    <mergeCell ref="BA7:BA10"/>
    <mergeCell ref="BB7:BB10"/>
    <mergeCell ref="BC7:BC10"/>
    <mergeCell ref="AR7:AR10"/>
    <mergeCell ref="AS7:AS10"/>
    <mergeCell ref="AT7:AT10"/>
    <mergeCell ref="AU7:AU10"/>
    <mergeCell ref="AV7:AV10"/>
    <mergeCell ref="AW7:AW10"/>
    <mergeCell ref="AL7:AL10"/>
    <mergeCell ref="AM7:AM10"/>
    <mergeCell ref="AN7:AN10"/>
    <mergeCell ref="AO7:AO10"/>
    <mergeCell ref="AP7:AP10"/>
    <mergeCell ref="AQ7:AQ10"/>
    <mergeCell ref="AF7:AF10"/>
    <mergeCell ref="AG7:AG10"/>
    <mergeCell ref="AH7:AH10"/>
    <mergeCell ref="AI7:AI10"/>
    <mergeCell ref="AJ7:AJ10"/>
    <mergeCell ref="AK7:AK10"/>
    <mergeCell ref="Z7:Z10"/>
    <mergeCell ref="AA7:AA10"/>
    <mergeCell ref="AB7:AB10"/>
    <mergeCell ref="AC7:AC10"/>
    <mergeCell ref="AD7:AD10"/>
    <mergeCell ref="AE7:AE10"/>
    <mergeCell ref="T7:T10"/>
    <mergeCell ref="U7:U10"/>
    <mergeCell ref="V7:V10"/>
    <mergeCell ref="W7:W10"/>
    <mergeCell ref="X7:X10"/>
    <mergeCell ref="Y7:Y10"/>
    <mergeCell ref="N7:N10"/>
    <mergeCell ref="O7:O10"/>
    <mergeCell ref="P7:P10"/>
    <mergeCell ref="Q7:Q10"/>
    <mergeCell ref="R7:R10"/>
    <mergeCell ref="S7:S10"/>
    <mergeCell ref="H7:H10"/>
    <mergeCell ref="I7:I10"/>
    <mergeCell ref="J7:J10"/>
    <mergeCell ref="K7:K10"/>
    <mergeCell ref="L7:L10"/>
    <mergeCell ref="M7:M10"/>
    <mergeCell ref="BU4:BZ4"/>
    <mergeCell ref="BU5:BZ5"/>
    <mergeCell ref="BU6:BY6"/>
    <mergeCell ref="A7:A10"/>
    <mergeCell ref="B7:B10"/>
    <mergeCell ref="C7:C10"/>
    <mergeCell ref="D7:D10"/>
    <mergeCell ref="E7:E10"/>
    <mergeCell ref="F7:F10"/>
    <mergeCell ref="G7:G10"/>
    <mergeCell ref="AE2:AM2"/>
    <mergeCell ref="AN2:AX2"/>
    <mergeCell ref="AY2:BI2"/>
    <mergeCell ref="BJ2:BT2"/>
    <mergeCell ref="CA2:CL2"/>
    <mergeCell ref="CM2:DV2"/>
    <mergeCell ref="A1:L1"/>
    <mergeCell ref="M1:BT1"/>
    <mergeCell ref="BU1:CL1"/>
    <mergeCell ref="CM1:DV1"/>
    <mergeCell ref="DW1:DZ2"/>
    <mergeCell ref="EA1:EB2"/>
    <mergeCell ref="A2:C2"/>
    <mergeCell ref="D2:L2"/>
    <mergeCell ref="N2:R2"/>
    <mergeCell ref="T2:AD2"/>
  </mergeCells>
  <conditionalFormatting sqref="Q4:Q7 Y5:Y7 AH4:AH7 BD4:BD7 BO4:BO7 Q11:Q18 Y11:Y18 AH11:AH18 BD11:BD18 BO11:BO18 AS4:AS7 AS11:AS18">
    <cfRule type="containsText" dxfId="5" priority="4" operator="containsText" text="Aceptable">
      <formula>NOT(ISERROR(SEARCH("Aceptable",Q4)))</formula>
    </cfRule>
    <cfRule type="containsText" dxfId="4" priority="5" operator="containsText" text="Crítico">
      <formula>NOT(ISERROR(SEARCH("Crítico",Q4)))</formula>
    </cfRule>
    <cfRule type="containsText" dxfId="3" priority="6" operator="containsText" text="Riesgo">
      <formula>NOT(ISERROR(SEARCH("Riesgo",Q4)))</formula>
    </cfRule>
  </conditionalFormatting>
  <conditionalFormatting sqref="Y4">
    <cfRule type="containsText" dxfId="2" priority="1" operator="containsText" text="Aceptable">
      <formula>NOT(ISERROR(SEARCH("Aceptable",Y4)))</formula>
    </cfRule>
    <cfRule type="containsText" dxfId="1" priority="2" operator="containsText" text="Crítico">
      <formula>NOT(ISERROR(SEARCH("Crítico",Y4)))</formula>
    </cfRule>
    <cfRule type="containsText" dxfId="0" priority="3" operator="containsText" text="Riesgo">
      <formula>NOT(ISERROR(SEARCH("Riesgo",Y4)))</formula>
    </cfRule>
  </conditionalFormatting>
  <pageMargins left="0.70866141732283472" right="0.70866141732283472" top="0.74803149606299213" bottom="0.74803149606299213" header="0.31496062992125984" footer="0.31496062992125984"/>
  <pageSetup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UPPSNA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Belem Olvera Guerrero</dc:creator>
  <cp:lastModifiedBy>Diana Belem Olvera Guerrero</cp:lastModifiedBy>
  <dcterms:created xsi:type="dcterms:W3CDTF">2025-03-18T18:11:29Z</dcterms:created>
  <dcterms:modified xsi:type="dcterms:W3CDTF">2025-03-18T18:11:52Z</dcterms:modified>
</cp:coreProperties>
</file>