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https://sesnamx-my.sharepoint.com/personal/dbolvera_sesna_gob_mx/Documents/MIR_UA/2025/"/>
    </mc:Choice>
  </mc:AlternateContent>
  <xr:revisionPtr revIDLastSave="1321" documentId="8_{1674EE2B-D004-426A-B553-6A654226FC37}" xr6:coauthVersionLast="47" xr6:coauthVersionMax="47" xr10:uidLastSave="{FF7F55D5-B813-4765-AFD7-2D435417917D}"/>
  <bookViews>
    <workbookView xWindow="37815" yWindow="45" windowWidth="16890" windowHeight="14385" xr2:uid="{A9E05C03-1E9B-4BCA-886D-752816410AEF}"/>
  </bookViews>
  <sheets>
    <sheet name="MIR-SESNA 2024" sheetId="4" r:id="rId1"/>
    <sheet name="Análisis" sheetId="5"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14" i="5" l="1"/>
  <c r="K14" i="5"/>
  <c r="J5" i="5"/>
  <c r="O5" i="5"/>
  <c r="N5" i="5"/>
  <c r="M5" i="5"/>
  <c r="L5" i="5"/>
  <c r="K5" i="5"/>
  <c r="J15" i="5"/>
  <c r="J7" i="5" l="1"/>
  <c r="K7" i="5"/>
  <c r="N8" i="5"/>
  <c r="M8" i="5"/>
  <c r="L8" i="5"/>
  <c r="K8" i="5"/>
  <c r="J8" i="5"/>
  <c r="J10" i="5"/>
  <c r="K10" i="5"/>
  <c r="L10" i="5"/>
  <c r="M10" i="5"/>
  <c r="N10" i="5"/>
  <c r="O10" i="5"/>
  <c r="O18" i="5"/>
  <c r="N18" i="5"/>
  <c r="M18" i="5"/>
  <c r="L18" i="5"/>
  <c r="K18" i="5"/>
  <c r="J18" i="5"/>
  <c r="O17" i="5"/>
  <c r="N17" i="5"/>
  <c r="M17" i="5"/>
  <c r="L17" i="5"/>
  <c r="K17" i="5"/>
  <c r="J17" i="5"/>
  <c r="O16" i="5"/>
  <c r="N16" i="5"/>
  <c r="M16" i="5"/>
  <c r="L16" i="5"/>
  <c r="K16" i="5"/>
  <c r="J16" i="5"/>
  <c r="O15" i="5"/>
  <c r="N15" i="5"/>
  <c r="M15" i="5"/>
  <c r="L15" i="5"/>
  <c r="K15" i="5"/>
  <c r="O14" i="5"/>
  <c r="N14" i="5"/>
  <c r="L14" i="5"/>
  <c r="J14" i="5"/>
  <c r="O13" i="5"/>
  <c r="N13" i="5"/>
  <c r="M13" i="5"/>
  <c r="L13" i="5"/>
  <c r="K13" i="5"/>
  <c r="J13" i="5"/>
  <c r="O12" i="5"/>
  <c r="N12" i="5"/>
  <c r="M12" i="5"/>
  <c r="L12" i="5"/>
  <c r="K12" i="5"/>
  <c r="J12" i="5"/>
  <c r="O11" i="5"/>
  <c r="N11" i="5"/>
  <c r="M11" i="5"/>
  <c r="L11" i="5"/>
  <c r="K11" i="5"/>
  <c r="J11" i="5"/>
  <c r="O8" i="5"/>
  <c r="O7" i="5"/>
  <c r="N7" i="5"/>
  <c r="M7" i="5"/>
  <c r="L7" i="5"/>
  <c r="AQ7" i="4" l="1"/>
  <c r="AR7" i="4" s="1"/>
  <c r="AF14" i="4" l="1"/>
  <c r="AG14" i="4" s="1"/>
  <c r="AF7" i="4"/>
  <c r="AG7" i="4" s="1"/>
  <c r="W9" i="4"/>
  <c r="X9" i="4" s="1"/>
  <c r="AF9" i="4"/>
  <c r="AG9" i="4" s="1"/>
  <c r="AQ9" i="4"/>
  <c r="AR9" i="4" s="1"/>
  <c r="BB9" i="4"/>
  <c r="BC9" i="4" s="1"/>
  <c r="BM9" i="4"/>
  <c r="BN9" i="4" s="1"/>
  <c r="P9" i="4"/>
  <c r="Q9" i="4" s="1"/>
  <c r="BM17" i="4" l="1"/>
  <c r="BN17" i="4" s="1"/>
  <c r="BB17" i="4"/>
  <c r="BC17" i="4" s="1"/>
  <c r="AQ17" i="4"/>
  <c r="AR17" i="4" s="1"/>
  <c r="AF17" i="4"/>
  <c r="AG17" i="4" s="1"/>
  <c r="W17" i="4"/>
  <c r="X17" i="4" s="1"/>
  <c r="P17" i="4"/>
  <c r="Q17" i="4" s="1"/>
  <c r="W5" i="4" l="1"/>
  <c r="X5" i="4" s="1"/>
  <c r="W13" i="4" l="1"/>
  <c r="X13" i="4" s="1"/>
  <c r="AF16" i="4"/>
  <c r="AG16" i="4" s="1"/>
  <c r="AF13" i="4"/>
  <c r="AG13" i="4" s="1"/>
  <c r="AF15" i="4"/>
  <c r="AG15" i="4" s="1"/>
  <c r="BM13" i="4"/>
  <c r="BN13" i="4" s="1"/>
  <c r="BM14" i="4"/>
  <c r="BN14" i="4" s="1"/>
  <c r="BM15" i="4"/>
  <c r="BN15" i="4" s="1"/>
  <c r="BM16" i="4"/>
  <c r="BN16" i="4" s="1"/>
  <c r="BB16" i="4"/>
  <c r="BC16" i="4" s="1"/>
  <c r="BB13" i="4"/>
  <c r="BC13" i="4" s="1"/>
  <c r="BB14" i="4"/>
  <c r="BC14" i="4" s="1"/>
  <c r="BB15" i="4"/>
  <c r="BC15" i="4" s="1"/>
  <c r="AQ16" i="4"/>
  <c r="AR16" i="4" s="1"/>
  <c r="AQ13" i="4"/>
  <c r="AR13" i="4" s="1"/>
  <c r="AQ14" i="4"/>
  <c r="AR14" i="4" s="1"/>
  <c r="AQ15" i="4"/>
  <c r="AR15" i="4" s="1"/>
  <c r="W16" i="4"/>
  <c r="X16" i="4" s="1"/>
  <c r="W14" i="4"/>
  <c r="X14" i="4" s="1"/>
  <c r="W15" i="4"/>
  <c r="X15" i="4" s="1"/>
  <c r="BM7" i="4"/>
  <c r="BN7" i="4" s="1"/>
  <c r="BB7" i="4"/>
  <c r="BC7" i="4" s="1"/>
  <c r="W7" i="4"/>
  <c r="X7" i="4" s="1"/>
  <c r="W6" i="4"/>
  <c r="P14" i="4" l="1"/>
  <c r="Q14" i="4" s="1"/>
  <c r="P15" i="4" l="1"/>
  <c r="Q15" i="4" s="1"/>
  <c r="P16" i="4"/>
  <c r="Q16" i="4" s="1"/>
  <c r="P13" i="4"/>
  <c r="Q13" i="4" s="1"/>
  <c r="P7" i="4"/>
  <c r="Q7" i="4" s="1"/>
  <c r="BM11" i="4"/>
  <c r="BN11" i="4" s="1"/>
  <c r="BB11" i="4"/>
  <c r="BC11" i="4" s="1"/>
  <c r="AQ11" i="4"/>
  <c r="AR11" i="4" s="1"/>
  <c r="AF11" i="4"/>
  <c r="AG11" i="4" s="1"/>
  <c r="W11" i="4"/>
  <c r="X11" i="4" s="1"/>
  <c r="P11" i="4"/>
  <c r="Q11" i="4" s="1"/>
  <c r="BM10" i="4"/>
  <c r="BN10" i="4" s="1"/>
  <c r="BB10" i="4"/>
  <c r="BC10" i="4" s="1"/>
  <c r="AQ10" i="4"/>
  <c r="AR10" i="4" s="1"/>
  <c r="AF10" i="4"/>
  <c r="AG10" i="4" s="1"/>
  <c r="W10" i="4"/>
  <c r="X10" i="4" s="1"/>
  <c r="P10" i="4"/>
  <c r="Q10" i="4" s="1"/>
  <c r="BM8" i="4"/>
  <c r="BN8" i="4" s="1"/>
  <c r="BB8" i="4"/>
  <c r="BC8" i="4" s="1"/>
  <c r="AQ8" i="4"/>
  <c r="AR8" i="4" s="1"/>
  <c r="AF8" i="4"/>
  <c r="AG8" i="4" s="1"/>
  <c r="W8" i="4"/>
  <c r="X8" i="4" s="1"/>
  <c r="P8" i="4"/>
  <c r="Q8" i="4" s="1"/>
  <c r="BM12" i="4"/>
  <c r="BN12" i="4" s="1"/>
  <c r="BB12" i="4"/>
  <c r="BC12" i="4" s="1"/>
  <c r="AQ12" i="4"/>
  <c r="AR12" i="4" s="1"/>
  <c r="AF12" i="4"/>
  <c r="AG12" i="4" s="1"/>
  <c r="W12" i="4"/>
  <c r="X12" i="4" s="1"/>
  <c r="P12" i="4"/>
  <c r="Q12" i="4" s="1"/>
  <c r="BM6" i="4"/>
  <c r="BN6" i="4" s="1"/>
  <c r="BB6" i="4"/>
  <c r="BC6" i="4" s="1"/>
  <c r="AQ6" i="4"/>
  <c r="AR6" i="4" s="1"/>
  <c r="AF6" i="4"/>
  <c r="AG6" i="4" s="1"/>
  <c r="X6" i="4"/>
  <c r="P6" i="4"/>
  <c r="Q6" i="4" s="1"/>
  <c r="BM5" i="4"/>
  <c r="BN5" i="4" s="1"/>
  <c r="BB5" i="4"/>
  <c r="BC5" i="4" s="1"/>
  <c r="AQ5" i="4"/>
  <c r="AR5" i="4" s="1"/>
  <c r="AF5" i="4"/>
  <c r="AG5" i="4" s="1"/>
  <c r="P5" i="4"/>
  <c r="Q5" i="4" s="1"/>
  <c r="BM4" i="4"/>
  <c r="BN4" i="4" s="1"/>
  <c r="BB4" i="4"/>
  <c r="BC4" i="4" s="1"/>
  <c r="AQ4" i="4"/>
  <c r="AR4" i="4" s="1"/>
  <c r="AF4" i="4"/>
  <c r="AG4" i="4" s="1"/>
  <c r="W4" i="4"/>
  <c r="X4" i="4" s="1"/>
  <c r="P4" i="4"/>
  <c r="Q4"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tc={751B0B5F-D98C-41E2-B1D3-29950E3BC938}</author>
    <author>tc={64ABEDDB-ECC8-4EC3-8E31-72A208446880}</author>
  </authors>
  <commentList>
    <comment ref="N4" authorId="0" shapeId="0" xr:uid="{751B0B5F-D98C-41E2-B1D3-29950E3BC938}">
      <text>
        <t>[Comentario encadenado]
Su versión de Excel le permite leer este comentario encadenado; sin embargo, las ediciones que se apliquen se quitarán si el archivo se abre en una versión más reciente de Excel. Más información: https://go.microsoft.com/fwlink/?linkid=870924
Comentario:
    Al ser un indicador bienal, presentó avances en 2024, los siguientes resultados estarán disponibles en mayo de 2026</t>
      </text>
    </comment>
    <comment ref="S15" authorId="1" shapeId="0" xr:uid="{64ABEDDB-ECC8-4EC3-8E31-72A208446880}">
      <text>
        <t>[Comentario encadenado]
Su versión de Excel le permite leer este comentario encadenado; sin embargo, las ediciones que se apliquen se quitarán si el archivo se abre en una versión más reciente de Excel. Más información: https://go.microsoft.com/fwlink/?linkid=870924
Comentario:
    Esta meta se registro con 17% de avance en el PASH</t>
      </text>
    </comment>
  </commentList>
</comments>
</file>

<file path=xl/sharedStrings.xml><?xml version="1.0" encoding="utf-8"?>
<sst xmlns="http://schemas.openxmlformats.org/spreadsheetml/2006/main" count="420" uniqueCount="225">
  <si>
    <t>Nivel</t>
  </si>
  <si>
    <t>Resumen Narrativo</t>
  </si>
  <si>
    <t>Indicadores</t>
  </si>
  <si>
    <t>Medios de verificación</t>
  </si>
  <si>
    <t>Supuestos</t>
  </si>
  <si>
    <t>METAS</t>
  </si>
  <si>
    <t>P r o g r a m a c i ó n        P r e s u p u e s t a r i a</t>
  </si>
  <si>
    <t>Registro para Cuenta Pública</t>
  </si>
  <si>
    <t>PORCENTAJE DE CUMPLIMIENTO DE LA META (%)</t>
  </si>
  <si>
    <t>Comportamiento esperado</t>
  </si>
  <si>
    <t>AVANCE ANUAL (Aplica para indicadores trimestrales y semestrales y anuales)</t>
  </si>
  <si>
    <t>AVANCE 1° TRIMESTRE (Aplica para indicadores trimestrales)</t>
  </si>
  <si>
    <t>Avance Art. 42 reporte Enero-Mayo (Sólo se programa para el indicador que forma parte de la MIR-SESNA</t>
  </si>
  <si>
    <t>AVANCE 2° TRIMESTRE  (Aplica para indicadores trimestrales y semestrales)</t>
  </si>
  <si>
    <t>AVANCE 3° TRIMESTRE (Aplica para indicadores trimestrales)</t>
  </si>
  <si>
    <t>AVANCE 4° TRIMESTRE  (Aplica para todos los indicadores)</t>
  </si>
  <si>
    <t>Acciones específicas</t>
  </si>
  <si>
    <t>PARTIDAS ESPECÍFICAS</t>
  </si>
  <si>
    <t>Total Gasto de Operación</t>
  </si>
  <si>
    <t>Presupuesto autorizado 2023</t>
  </si>
  <si>
    <t>Observaciones</t>
  </si>
  <si>
    <t>Calendarización del presupuesto a ejercer</t>
  </si>
  <si>
    <t>Nombre</t>
  </si>
  <si>
    <t>Definición</t>
  </si>
  <si>
    <t>Método de Cálculo</t>
  </si>
  <si>
    <t>Frecuencia de Medición</t>
  </si>
  <si>
    <t>Unidad de medida</t>
  </si>
  <si>
    <t>Dimensión del Indicador</t>
  </si>
  <si>
    <t>Tipo de Indicador</t>
  </si>
  <si>
    <t>Meta programada anual</t>
  </si>
  <si>
    <t>Meta alcanzada anual</t>
  </si>
  <si>
    <t>Variación % anual con parámetro de semaforización</t>
  </si>
  <si>
    <t>Resultado anual</t>
  </si>
  <si>
    <t>Justificación de la variación anual</t>
  </si>
  <si>
    <t>Programado</t>
  </si>
  <si>
    <t>Alcanzado</t>
  </si>
  <si>
    <t>Numerador</t>
  </si>
  <si>
    <t>Denominador</t>
  </si>
  <si>
    <t>Variación % con parámetro de semaforización</t>
  </si>
  <si>
    <t>Resultado</t>
  </si>
  <si>
    <t>Justificación de la variación</t>
  </si>
  <si>
    <t>Causa</t>
  </si>
  <si>
    <t>Efecto</t>
  </si>
  <si>
    <t>Otros Motivos</t>
  </si>
  <si>
    <t>Observaciones DGA</t>
  </si>
  <si>
    <t>Clasificador</t>
  </si>
  <si>
    <t>Descripción</t>
  </si>
  <si>
    <t>ENERO</t>
  </si>
  <si>
    <t>FEBRERO</t>
  </si>
  <si>
    <t>MARZO</t>
  </si>
  <si>
    <t>ABRIL</t>
  </si>
  <si>
    <t>MAYO</t>
  </si>
  <si>
    <t>JUNIO</t>
  </si>
  <si>
    <t>JULIO</t>
  </si>
  <si>
    <t>AGOSTO</t>
  </si>
  <si>
    <t>SEPTIEMBRE</t>
  </si>
  <si>
    <t>OCTUBRE</t>
  </si>
  <si>
    <t>NOVIEMBRE</t>
  </si>
  <si>
    <t>DICIEMBRE</t>
  </si>
  <si>
    <t>TIPO DE JUSTIFICACIÓN</t>
  </si>
  <si>
    <t>Alcanzada / Aprobada</t>
  </si>
  <si>
    <t>Alcanzada / Ajustada</t>
  </si>
  <si>
    <t xml:space="preserve">OBSERVACIONES GENERALES </t>
  </si>
  <si>
    <t>Fin</t>
  </si>
  <si>
    <t>Anual</t>
  </si>
  <si>
    <t>Porcentaje</t>
  </si>
  <si>
    <t>Eficacia</t>
  </si>
  <si>
    <t>Estratégico</t>
  </si>
  <si>
    <t>Ascendente</t>
  </si>
  <si>
    <t>Propósito</t>
  </si>
  <si>
    <t>Índice de institucionalización de la Política Nacional Anticorrupción</t>
  </si>
  <si>
    <t>Componentes</t>
  </si>
  <si>
    <t>Semestral</t>
  </si>
  <si>
    <t>Gestión</t>
  </si>
  <si>
    <t>Promedio</t>
  </si>
  <si>
    <t>Calidad</t>
  </si>
  <si>
    <t>Se calculan 4 comisiones al mes. En promedio, el pasaje de avión tiene un costo de $5000. En agosto, por la Asamblea Extraordinaria, se contempla el doble, previendo que asistirán 6 personas y podría haber 2 comisiones más en este mes. 
El monto programado a ejercer es el aprobado en el PEF 2023; sin embargo, en esta programación no se contemplan casos extraordinarios, únicamente se toman el promedio de comisiones realizadas a la fecha.
Por tal motivo, los montos en el calendario no suman el total de presupuesto programado.</t>
  </si>
  <si>
    <t>Las instituciones colaboradoras continúan reportando sus actividades en el Tablero a tiempo.</t>
  </si>
  <si>
    <t>Actividades</t>
  </si>
  <si>
    <t>Se tiene contemplado ejercer el 20% del monto al primer mes del proyecto, previendo que se adjudique en julio. El 80% restante se pagará en diciembre, una vez que se termine el proyecto. Al momento no se cuenta con el costo del proyecto, ya que dependerá de las propuestas económicas que se reciban derivado del estudio de mercado, el cual se encuentra en curso. En caso de que, por el tiempo de la contración, se determine que dicho proyecto sea plurianual se podría ajustar el monto y porcentajes.</t>
  </si>
  <si>
    <t>Se solicita modificar la acción específica a "Estudio para desarrollar una medición del impacto diferenciado de la corrupción en las mujeres", por lo tanto, la partida se deberá modificar a "33104 - Otras asesorías para la operación de programas".</t>
  </si>
  <si>
    <t>UPPSNA</t>
  </si>
  <si>
    <t>Nivel Fin NO se presupuesta</t>
  </si>
  <si>
    <t>Nivel Propósito NO se presupuesta</t>
  </si>
  <si>
    <t>Variación de la tasa de prevalencia de corrupción.</t>
  </si>
  <si>
    <t xml:space="preserve">Bienal
</t>
  </si>
  <si>
    <t>Encuesta Nacional de Calidad e Impacto Gubernamental, (ENCIG), disponible en: https://www.inegi.org.mx/programas/encig/</t>
  </si>
  <si>
    <t>El marco normativo en materia anticorrupción se mantiene vigente. 
El Estado mexicano considera que la agenda de combate a la corrupción es prioritaria.</t>
  </si>
  <si>
    <t>Descendente</t>
  </si>
  <si>
    <t xml:space="preserve">UR </t>
  </si>
  <si>
    <t xml:space="preserve">Porcentaje </t>
  </si>
  <si>
    <t>N/A</t>
  </si>
  <si>
    <t>UPPSNA
1.1</t>
  </si>
  <si>
    <t>UPPSNA
1.2</t>
  </si>
  <si>
    <t>UPPSNA
1.3</t>
  </si>
  <si>
    <t>UPDN</t>
  </si>
  <si>
    <r>
      <rPr>
        <sz val="11"/>
        <color theme="1"/>
        <rFont val="Arial"/>
        <family val="2"/>
      </rPr>
      <t xml:space="preserve">Conteo del número de entes públicos que han otorgado  información en uno o más sistemas de la Plataforma Digital Nacional. El conteo se puede documentar por medio de gráficos en el portal web de la Plataforma, disponible en: </t>
    </r>
    <r>
      <rPr>
        <u/>
        <sz val="11"/>
        <color rgb="FF1155CC"/>
        <rFont val="Arial"/>
        <family val="2"/>
      </rPr>
      <t>https://www.plataformadigitalnacional.org/cobertura</t>
    </r>
  </si>
  <si>
    <t xml:space="preserve">
Ascendente </t>
  </si>
  <si>
    <t xml:space="preserve">Publicación de la declaratoria de inicio de funciones de los Sistemas de Información de la Plataforma Digital Nacional en el Diario Oficial de la Federación </t>
  </si>
  <si>
    <t>UPDN
2.1</t>
  </si>
  <si>
    <t>Porcentaje de Declaratorias de Inicio de funciones de los Sistemas de Información de la Plataforma Digital Nacional publicadas en el Diario Oficial de la Federación</t>
  </si>
  <si>
    <t>Mide cuántas publicaciones de Declaratorias de Inicio de funciones de los Sistemas de Información de la Plataforma Digital Nacional se establecen en el Diario Oficial de la Federación</t>
  </si>
  <si>
    <t xml:space="preserve">
Semestral</t>
  </si>
  <si>
    <t xml:space="preserve">
Porcentaje</t>
  </si>
  <si>
    <t xml:space="preserve">
Eficacia</t>
  </si>
  <si>
    <t xml:space="preserve">
Estratégico</t>
  </si>
  <si>
    <t>DGRIA</t>
  </si>
  <si>
    <t>DGRIA
3.1</t>
  </si>
  <si>
    <t>Porcentaje de proyectos en materia de riesgos e inteligencia concluidos que son presentados a la Comisión Ejecutiva de la Secretaría Ejecutiva del Sistema Nacional Anticorrupción</t>
  </si>
  <si>
    <t>DGFCI
4.1</t>
  </si>
  <si>
    <t>DGFCI</t>
  </si>
  <si>
    <t>4.- Instrumentos y herramientas para la socialización de conocimiento en materia de integridad y anticorrupción implementados.</t>
  </si>
  <si>
    <t xml:space="preserve">Eficacia </t>
  </si>
  <si>
    <t>DGFCI
4.2</t>
  </si>
  <si>
    <t xml:space="preserve">Porcentaje de cumplimiento del Programa  de Promoción, Difusión y comunicación </t>
  </si>
  <si>
    <t xml:space="preserve">Encuesta de Atención a las Secretarías Ejecutivas de los Sistemas Estatales Anticorrupción realizada a través del Cuestionario de Google Forms desarrollado por la Unidad de Política Pública del Sistema Nacional Anticorrupción.
Disponible físicamente en: Viaducto Presidente Miguel Alemán Valdés Número 105, Colonia Escandón Sección 1,
Alcaldía Miguel Hidalgo, Código Postal 11800, CDMX.
Teléfono: 55-81-17-81-00 Ext 1001 </t>
  </si>
  <si>
    <t xml:space="preserve">Publicación en el Diario Oficial de la Federación de los inicios de funciones de cada uno de los Sistemas de Información de la Plataforma Digital Nacional 
Propuestas de inicio de funciones elaboradas en la Unidad de Plataforma Digital Nacional.
Disponible físicamente en: Viaducto Presidente Miguel Alemán Valdés Número 105, Colonia Escandón Sección 1,
Alcaldía Miguel Hidalgo, Código Postal 11800, CDMX.
Teléfono: 55-81-17-81-00 Ext 1001 </t>
  </si>
  <si>
    <t>Porcentaje de indicadores de política pública anticorrupción estimados</t>
  </si>
  <si>
    <t>trimestral</t>
  </si>
  <si>
    <t>Contribuir a la generación de resultados óptimos en el combate a la corrupción mediante la provisión de  insumos técnicos y mecanismos de coordinación entre los entes que integran el Sistema Nacional Anticorrupción</t>
  </si>
  <si>
    <t>Tasa de Variación</t>
  </si>
  <si>
    <t>Los entes que conforman el Sistema Nacional Anticorrupción establecen mecanismos eficaces de prevención, detección, y sanción de faltas administrativas y hechos de corrupción, así como en la fiscalización y control de recursos públicos.</t>
  </si>
  <si>
    <t>Las instituciones anticorrupción de los tres órdenes de Gobierno instrumentan políticas públicas integrales en la materia.</t>
  </si>
  <si>
    <t xml:space="preserve">Informes y minutas generados por la Secretaría Ejecutiva del Sistema Nacional Anticorrupción; así como la relación de seguimiento de acuerdos emitidospor los integrantes del Sistema Nacional Anticorrupción en resguardo de la Dirección General de Asuntos Jurídicos, Unidad de Riesgos y Política Pública y de la Unidad de Plataforma Digital Nacional de la Secretaría Ejecutiva del Sistema Nacional Anticorrupción.  
Resguardados y disponibles físicamente en: Viaducto Presidente Miguel Alemán Valdés Número 105, Colonia Escandón Sección 1,
Alcaldía Miguel Hidalgo, Código Postal 11800, CDMX.
Teléfono: 55-81-17-81-00 Ext 1001 </t>
  </si>
  <si>
    <r>
      <rPr>
        <i/>
        <sz val="11"/>
        <color theme="1"/>
        <rFont val="Montserrat Light"/>
      </rPr>
      <t xml:space="preserve">
</t>
    </r>
    <r>
      <rPr>
        <sz val="11"/>
        <color theme="1"/>
        <rFont val="Montserrat Light"/>
      </rPr>
      <t>((Tasa de Prevalencia de Corrupción en el año (t) - Tasa de Prevalencia de Corrupción del bienio anterior (t-2)) / Tasa de Prevalencia de Corrupción del bienio anterior (t-2)) * 100</t>
    </r>
    <r>
      <rPr>
        <i/>
        <sz val="11"/>
        <color theme="1"/>
        <rFont val="Montserrat Light"/>
      </rPr>
      <t xml:space="preserve">
TVP</t>
    </r>
    <r>
      <rPr>
        <sz val="11"/>
        <color theme="1"/>
        <rFont val="Montserrat Light"/>
      </rPr>
      <t xml:space="preserve">  = Tasa de prevalencia de la corrupción 
</t>
    </r>
    <r>
      <rPr>
        <i/>
        <sz val="11"/>
        <color theme="1"/>
        <rFont val="Montserrat Light"/>
      </rPr>
      <t xml:space="preserve">   i</t>
    </r>
    <r>
      <rPr>
        <sz val="11"/>
        <color theme="1"/>
        <rFont val="Montserrat Light"/>
      </rPr>
      <t xml:space="preserve"> = Año de medición
</t>
    </r>
    <r>
      <rPr>
        <i/>
        <sz val="11"/>
        <color theme="1"/>
        <rFont val="Montserrat Light"/>
      </rPr>
      <t xml:space="preserve">   j</t>
    </r>
    <r>
      <rPr>
        <sz val="11"/>
        <color theme="1"/>
        <rFont val="Montserrat Light"/>
      </rPr>
      <t xml:space="preserve"> = Año inmediato anterior
</t>
    </r>
  </si>
  <si>
    <t>1.- Instrumentos de política pública en materia de prevención, detección y sanción de faltas administrativas y hechos de corrupción, fiscalización y control de recursos públicos, alineados a la Política Nacional Anticorrupión, implementados.</t>
  </si>
  <si>
    <t xml:space="preserve">Bases de datos del Informe sobre la Situación de los Sistemas Estatales Anticorrupción y el Tablero de Implementación generadas y actualizadas por la Unidad de Política Pública del Sistema Nacional Anticorrupción. Alojado en: https://sesna.shinyapps.io/consulta-tablero/ </t>
  </si>
  <si>
    <t>Los entes públicos pertenecientes al Sistema Nacional Anticorrupción consideran dichos instrumentos de política pública para la toma de decisiones.</t>
  </si>
  <si>
    <t>UPPSNA
UPDN
DGAJ</t>
  </si>
  <si>
    <t>2.- Plataforma Digital Nacional con información estandarizada, completa y oportuna de los entes públicos a nivel nacional integrada.</t>
  </si>
  <si>
    <t>Porcentaje de Eficiencia Terminal en Capacitación</t>
  </si>
  <si>
    <t>Promedio de la tasa de variación en las redes sociales oficiales de la Secretaría Ejecutiva del Sistema Nacional Anticorrupción</t>
  </si>
  <si>
    <t xml:space="preserve">
Seguimiento a la ejecución del Programa de Implementación de la Política Nacional Anticorrupción</t>
  </si>
  <si>
    <t>Porcentaje de implementación de la Política Nacional Anticorrupción</t>
  </si>
  <si>
    <t>Mide el grado de avance en la implementación de la Política Nacional Anticorrupción, a través del monitoreo que la SESNA realiza en el Tablero de Implementación. En éste, las instituciones que participan en el Programa de Implementación reportan las actividades que llevan a cabo en el marco del mismo.</t>
  </si>
  <si>
    <t>Tablero de implementación operado por la Unidad de Política Pública del Sistema Nacional Anticorrupción y alojado en: https://sesna.shinyapps.io/consulta-tablero/</t>
  </si>
  <si>
    <t>Implementación del Sistema de Seguimiento y Evaluación del Sistema Nacional Anticorrupción.</t>
  </si>
  <si>
    <t xml:space="preserve">
Los entes públicos del Sistema Nacional Anticorrupción  conocen la información generada mediante esta fuente.</t>
  </si>
  <si>
    <t>[((Indicadores de Estrategias del PI-PNA estimados + Indicadores de Objetivos Específicos de la PNA estimados))/Total de indicadores existentes] *100</t>
  </si>
  <si>
    <t>Informe de ejecución del PI-PNA e Informe de avances de los Objetivos Específicos, generados por la Unidad de Política Pública del Sistema Nacional Anticorrupción y publicados en la página oficial de la SESNA: https://www.sesna.gob.mx/</t>
  </si>
  <si>
    <t>Los entes públicos del Sistema Nacional Anticorrupción atienden las recomendaciones emitidas por la Secretaría Ejecutiva y cumplen los acuerdos establecidos.</t>
  </si>
  <si>
    <t>Promedio de la satisfacción de los usuarios de los Sistemas Estatales anticorrupción</t>
  </si>
  <si>
    <t xml:space="preserve">Mide el nivel de satisfacción que se le brinda a los entes públicos del Sistema Nacional Anticorrupción con el servicio de de acompañamiento y asesoría técnica en materia jurídica, administrativa, de política pública y tecnológica, reportado por las instituciones mediante encuestas. </t>
  </si>
  <si>
    <t>(Sumatoria de las calificaciones de la encuesta de satisfacción / número total de cuestionarios recibidos)</t>
  </si>
  <si>
    <t xml:space="preserve">Actualización del programa de capacitación especializada en Anticorrupción e Integridad </t>
  </si>
  <si>
    <t xml:space="preserve">Porcentaje de avance en la actualización de la oferta de capacitación especializada en Anticorrupción e integridad. </t>
  </si>
  <si>
    <t>El indicador mide los cursos de capacitación que fueron desarrollados y/o incorporados a la Plataforma de Aprendizaje Anticorrupción (PAA)  con respecto a la programación anual.</t>
  </si>
  <si>
    <t>[(Suma de valores por actualización del Tablero de Implementación de la PNA + (Número de acciones reportadas/Número de acciones programadas))/2]*100</t>
  </si>
  <si>
    <t>Índice de aplicación de los mecanismos de coordinación.</t>
  </si>
  <si>
    <t xml:space="preserve">Levantamiento de la encuesta a las Secretarías Ejecutivas de los Sistemas Estatales Anticorrupción para reconocer el grado de conocimiento y relevancia que asignan a los productos generados por la Secretaría Ejecutiva del Sistema Nacional Anticorrupción, entre los que se incluyen los de riesgos e inteligencia. 
Información resguardada y disponible en: Viaducto Presidente Miguel Alemán Valdés Número 105, Colonia Escandón Sección 1, Alcaldía Miguel Hidalgo, Código Postal 11800, CDMX.
Teléfono: 55-81-17-81-00 Ext 1001 </t>
  </si>
  <si>
    <t>El indicador refleja el grado de coordinación existente entre los integrantes del Sistema Nacional Anticorrupción, a partir de tres instrumentos: 1) El grado de implementación de la Política Nacional Anticorrupción, 2) el cumplimiento de los acuerdos alcanzados en las sesiones del Sistema Nacional Anticorrupción y 3) El número de entes públicos que integran información a la Plataforma Digital Nacional.</t>
  </si>
  <si>
    <t>((Porcentaje de actores de las Secretarías Ejecutivas de los Sistemas Estatales Anticorrupción que señalaron conocer los productos de riesgos e inteligencia anticorrupción) + (Porcentaje de actores de las Secretarías Ejecutivas de los Sistemas Estatales Anticorrupción que señalaron como muy relevantes o relevantes los productos de riesgos e inteligencia anticorrupción ) /2) *100</t>
  </si>
  <si>
    <t>{[((Número de Políticas Estatales Anticorrupción aprobadas + Número de Programas de Implementación de PEA aprobados + Número de Sistemas estatales de Seguimiento y Evaluación aprobados)/96) + {((Número de líneas de acción reportadas en el Tablero de implementación de la PNA / Número de líneas de acción programadas en el Tablero de Implementación)+(Presupuesto asignado en el Anexo Transversal Anticorrupción ejercido / Presupuesto asignado en el Anexo Transversal Anticorrupción))/2}]/2}*100
 Política Estatal Anticorrupción (PEA) = 1 si está aprobada, 0 si no lo está
 Programa de Implementación de su PEA (PI-PEA) = 1 si está aprobada, 0 si no lo está
Modelo de Seguimiento y Evaluación de su PEA  (MSE-PEA)= 1 si está aprobada, 0 si no lo está
Donde:
Política Estatal Anticorrupción (PEA) = 1 si está aprobada, 0 si no lo está. Se esperan 32: una por cada entidad; por lo tanto, el rango es de 0 a 32.
Programa de Implementación de su PEA (PI-PEA) = 1 si está aprobada, 0 si no lo está. Se esperan 32, una por cada entidad; por lo tanto, el rango es de 0 a 32.
Modelo de Seguimiento y Evaluación de su PEA  (MSE-PEA) = 1 si está aprobada, 0 si no lo está. Se esperan 32: una por cada entidad; por lo tanto, el rango es de 0 a 32.
Líneas de Acción: El Programa de Implementación cuenta con 140 Líneas de Acción, mismas a las que se les hace seguimiento de reporte; por lo tanto, el rango va de 0 a 140.
Presupuesto al Anexo Transversal Anticorrupción: En el Presupuesto de Egresos de la Federación (PEF) se incluye el Anexo Transversal Anticorrupción (ATA), alineado a la metodología del Programa de Implementación Anticorrupción (PI-PNA). La SESNA lleva a cabo acciones de seguimiento sobre el ATA y lo ejercido en los reportes de Cuenta Pública que emite la SHCP; por lo tanto, el rango es un porcentaje que va de 0 a 100.</t>
  </si>
  <si>
    <t>Se estimaron 62 indicadores de Estrategia que forman parte del Programa de Implementación de la Política Nacional Anticorrupción (PI-PNA), mismos que fueron reportados y publicados en las fichas de análisis dentro del Segundo Informe Anual de Ejecución del PI-PNA. Asimismo, se estimaron los 10 indicadores asociados a los Objetivos Específicos de la Política Nacional Anticorrupción (PNA), los cuales se encuentran en proceso de publicación.
Su formula de calculo fue la siguiente: (62+10)/(64+10) = 0.9729</t>
  </si>
  <si>
    <t>Programa Presupuestario</t>
  </si>
  <si>
    <t>Núm.</t>
  </si>
  <si>
    <t>Parametro de Semaforización</t>
  </si>
  <si>
    <t>Justificación</t>
  </si>
  <si>
    <t>Sentido del Indicador</t>
  </si>
  <si>
    <t>Aceptable</t>
  </si>
  <si>
    <t>Riesgo</t>
  </si>
  <si>
    <t>Critico</t>
  </si>
  <si>
    <t>P015 "Promover el desarrollo, seguimiento y evaluación de políticas públicas integrales anticorrupción y la administración de la Plataforma Digital Nacional"</t>
  </si>
  <si>
    <t>Variación de la tasa de prevalencia de Corrupción
Bienal</t>
  </si>
  <si>
    <t>/</t>
  </si>
  <si>
    <t xml:space="preserve">M001 “Actividades de apoyo administrativo”, </t>
  </si>
  <si>
    <t>Cociente de Impacto de los Servicios Profesionales</t>
  </si>
  <si>
    <t>Meta Anual</t>
  </si>
  <si>
    <t>Meta Programada al segundo trimestre</t>
  </si>
  <si>
    <r>
      <rPr>
        <sz val="9"/>
        <color rgb="FFFF0000"/>
        <rFont val="Montserrat ExtraLight"/>
      </rPr>
      <t xml:space="preserve">
</t>
    </r>
    <r>
      <rPr>
        <sz val="9"/>
        <color theme="1"/>
        <rFont val="Montserrat ExtraLight"/>
      </rPr>
      <t xml:space="preserve">Porcentaje de entes públicos a nivel nacional que integran  información a la Plataforma Digital Nacional
</t>
    </r>
  </si>
  <si>
    <t xml:space="preserve">
Meta Alcanzada</t>
  </si>
  <si>
    <t>El indicador se compone de tres elementos: 
1) Composición de los Sistemas Locales Anticorrupción el valor fue .54 de 1.
2) Seguimiento al Programa de Implementación de la Política Nacional Anticorrupción, el valor fue .86 de 1.
3) Seguimiento a la ejecución del Anexo Transversal Anticorrupción, el valor fue .86 de 1.
La variables relacionadas con los Sistemas Estatales Anticorrupción, al contar con un avance de 54%, hacen que la meta programada no se alcance; sin embargo, la variación se encuentra dentro de los parámetros aceptables.</t>
  </si>
  <si>
    <t>El indicador fue reformulado para el presente ejercicio, por tal motivo no se cuenta aún con una línea base ya que en este ejercicio se realizará su primera medición.
 Por otro lado, al ser un indicador con Frecuencia de Medición anual no ses suceptible de presentar avances en este periodo.</t>
  </si>
  <si>
    <t>Al ser un indicador con Frecuencia de Medición anual no ses suceptible de presentar avances en este periodo.</t>
  </si>
  <si>
    <t xml:space="preserve">En enero de 2024, la SESNA inició la gestión el proceso administrativo para la continuidad de la operación de la Plataforma de Aprendizaje Anticorrupción,  así como la ampliación de su oferta de capacitación. Al cierre de junio de 2024 concluyó satisfactoriamente dicho proceso, por lo que a mediados de julio iniciará la operación de la PAA. 
No se cuenta con el dato de eficiencia terminal debido a que no hubo  actividad en el primer semestre del año. </t>
  </si>
  <si>
    <t>Se tienen programadas 12 actualizaciones al Tablero de Implementación de la Política Nacional Anticorrupción (TI-PNA), de las cuales se han realizado 6, es decir, 50%. El otro componente del indicador registró 196 acciones reportadas en el TI-PNA de 413, es decir, 47%. La suma de ambos porcentajes es 97%, que se divide entre 2. En tal sentido, el resultado se encuentra dentro de los parámetros permitidos quedanto solo 1 punto porcentual debajo de la meta esperada.</t>
  </si>
  <si>
    <t>La encuesta fue contestada por 137 servidores públicos de 29 Secretarías Ejecutivas de los Sistemas Anticorrupción Estatales, 96% más encuestados que en la edición del segundo semestre de 2023.
Durante el semestre, 6 Secretarías Ejecutivas de Sistemas Estatales Anticorrupción cambiaron de titular, lo cual motivó cambios en su plantilla de personal. Caso especial fue la Secretaría Ejecutiva del Sistema Anticorrupción del Estado de México y Municipios cuyos servidores públicos representan 49% del total encuestado.</t>
  </si>
  <si>
    <t xml:space="preserve">El resultado atiende a la publicación en el Diario Oficial de la Declaratoria de Inicio de Funciones del Sistema 1 de la  Plataforma Digital Nacional.  La Declaratoria de Inicio de Funciones elevará el grado de interconexión que tienen las entidades federativas con la Plataforma Digital Nacional. </t>
  </si>
  <si>
    <t>Se completó la revisión de los 4 módulos del curso dirigido a Comités de Participación Ciudadana. 
Esta pendiente para la segunda mitad del año la revisión del segundo curso en materia de riesgos.
Se revisaron los módulos previstos. 
Se iniciará el montaje de este curso en el tercer trimestre del presente año.</t>
  </si>
  <si>
    <t>Se realizaron todas las actividades de comunicación programadas y solicitadas del primer componente del indicador (893). 
En cuanto a los productos en materia de difusión, no se realizó la publicación de la cápsula de marzo en solidaridad al paro de mujeres del 9 del mismo mes (por lo tanto, se tuvieron 7 de 8 productos).
Se realizó 100% de los productos de comunicación. 
Se realizaron 7 de los 8 productos de difusión</t>
  </si>
  <si>
    <t>NA</t>
  </si>
  <si>
    <t>La diferencia entre el porcentaje de avance y lo programado es mayor debido a un error en la estimación de la meta para el periodo de enero a junio 2024. Se estimaba obtener un  incremento del 5% respecto de lo registrado al cierre del ejercicio 2023 en donde se logró un avance del 30%. Considerando lo anterior, la meta se superó solo por 3 púntos porcentuales conforme lo esperado lo que  se encuentra dentro del parametro en riesgo.
La diferencia en el porcentaje de avance también se debe a que en el mapeo en las entidades federativas sobre el número de sujetos obligados a interconectarse con la Plataforma Digital Nacional  se ha modificado, para este periodo disminuyó. Lo anterior, debido a que algunas entidades federativas no tenían claramente identificados a sus sujetos obligados.</t>
  </si>
  <si>
    <t>Las tasas de crecimiento de cada red social fueron las siguientes: X - 3%, FB - 2%, Youtube - 5%, LinkedIn - 9%
Instagram - 14%, TikTok - 62%, Por lo tanto, el promedio de crecimiento fue 16%
El inicio de actividades en la cuenta institucional de TikTok y de Instagram llevó a que aumentaran significativamente su número de seguidores (62% y 14%),  por lo tanto ese dato aumentó el promedio de todas las redes sociales institucionales. Adicionalmente, se creó material específico para la red social Instagram, lo cual influyó en aumento del consumo de contenido en esa red. Por tal motivo se realizó un ajuste a la meta anual considerando estos resultados.</t>
  </si>
  <si>
    <t>La Tasa de prevalencia de corrupción a nivel nacional pasó de 16412 por cada cien mil habitantes en 2021 a 16532 en 2023. Las acciones orientadas a disminuir la prevalencia de la corrupción reflejan efectos positivos en la dirección de los resultados esperados. Esto es, mejorar la percepción ciudadana en torno a las experiencias de corrupción al realizar un trámite ante las instituciones del Estado</t>
  </si>
  <si>
    <t>Se presentó ante la Comisión Ejecutiva de la SESNA un estudio exploratorio sobre el caso Odebrecht. El estudió tiene como propósito  identificar las dinámicas que dieron origen a la materialización de los actos de corrupción de este caso de estudio. Derivado de la sobrecarga de información presenta en el orden del día de la primera sesión 2024 de la Comisión Ejecutiva  de la SESNA, solo fue posible la presentación de un punto asociado con los proyectos desarrollados en materia de riesgos e inteligencia anticorrupción. Sin embargo, se tienen listos los siguientes productos, mismos que serán presentados en la siguiente sesión de la CE: 
1.Presentación de avances de los proyectos en materia de riesgos e inteligencia anticorrupción desarrollados desde SESNA.
2.	Presentación del documento “Documento para retroalimentar la propuesta de indicadores que conformarán el “Sistema de Alertamiento de Riesgos de Corrupción en Contrataciones Públicas”, que forma parte del Plan de Acción de Contrataciones Públicas.</t>
  </si>
  <si>
    <t>% de avance vs la meta programada al periodo</t>
  </si>
  <si>
    <t xml:space="preserve">Porcentaje de conocimiento y relevancia de los productos de riesgos e inteligencia desarrollados por la Secretaría Ejecutiva del Sistema Nacional Anticorrupción. </t>
  </si>
  <si>
    <t>Al ser un indicador con Frecuencia de Medición anual no es susceptible de presentar avances en este periodo.</t>
  </si>
  <si>
    <t>Mide la utilización de las instituciones vinculadas indirecta o directamente con el Sistema Nacional Anticorrupción de los insumos técnicos generados por la Unidad de Política Pública del Sistema Nacional Anticorrupción, para alinear sus acciones a la Política Nacional Anticorrupción.</t>
  </si>
  <si>
    <r>
      <rPr>
        <b/>
        <sz val="11"/>
        <color rgb="FFFF0000"/>
        <rFont val="Arial"/>
        <family val="2"/>
      </rPr>
      <t xml:space="preserve">
</t>
    </r>
    <r>
      <rPr>
        <b/>
        <sz val="11"/>
        <color theme="1"/>
        <rFont val="Arial"/>
        <family val="2"/>
      </rPr>
      <t xml:space="preserve">Suma del promedio del avance en la interconexión de los Entes públicos a nivel nacional que integran información a la Plataforma Digital Nacional
</t>
    </r>
  </si>
  <si>
    <t>Mide el avance en la interconexión de Entes públicos a nivel nacional que proporcionan información a los Sistemas de Información que se encuentran en operación de la Plataforma Digital Nacional, esto es, Sistemas 1, 2 y 6.
Nota 1: la interconexión nacional se realiza a través de las Secretarías Ejecutivas de los Sistemas Locales Anticorrupción o  la Secretaría Técnica del Sistema Nacional Anticorrupción.
Nota 2: La fracción X del artículo 3 de la  Ley General del Sistema Nacional Anticorrupción señala que los Entes públicos son los Poderes Legislativo y Judicial, los órganos constitucionales autónomos, las dependencias y entidades de la Administración Pública Federal, y sus homólogos de las entidades federativas, los municipios y alcaldías de la Ciudad de México y sus dependencias y entidades, las fiscalías o procuradurías locales, los órganos jurisdiccionales que no formen parte de los poderes judiciales, las Empresas productivas del Estado, así como cualquier otro ente sobre el que tenga control cualquiera de los poderes y órganos públicos citados de los tres órdenes de gobierno.</t>
  </si>
  <si>
    <t>(Suma del promedio  de avance en la integración de la información de los Entes públicos al Sistema 1, 2 y 6 de la Plataforma Digital Nacional/ Total de Sistemas a los que deben integrar información todos los Entes públicos a la Plataforma Digital Nacional) * 100</t>
  </si>
  <si>
    <t>Los Entes públicos concentradores y administradores de información adoptan las tecnologías y desarrollan capacidades necesarias para integrar su información a la Plataforma Digital Nacional.
La normativa secundaria para dar inicio de funciones a los Sistemas de Información de la Plataforma Digital Nacional es publicada en el Diario Oficial de la Federación.</t>
  </si>
  <si>
    <t>3.- Productos de riesgos e inteligencia anticorrupción generados.</t>
  </si>
  <si>
    <t xml:space="preserve">Mide la percepción de las Secretarías Ejecutivas de los Sistemas Estatales Anticorrupción sobre el grado de relevancia de los productos de riesgos e inteligencia anticorrupción. </t>
  </si>
  <si>
    <t xml:space="preserve"> Las Secretarías Ejecutivas de los Sistemas Estatales Anticorrupción conocen y  utilizan los productos en materia de riesgos e inteligencia anticorrupción.  </t>
  </si>
  <si>
    <t>Mide el número de personas que aprobaron los cursos de capacitación impartidos mediante la Plataforma de Aprendizaje Anticorrupción del Sistema Nacional Anticorrupción  respecto del total de inscritas</t>
  </si>
  <si>
    <t>(Número de personas que concluyen satisfactoriamente alguno de los cursos impartidos a través de la Plataforma de Aprendizaje Anticorrupción / número de personas que se inscribieron en alguno de los cursos impartidos a través de la Plataforma de Aprendizaje Anticorrupción) * 100</t>
  </si>
  <si>
    <t>Promedio de la tasa de variación de suscriptores en redes sociales: 
(((Total de suscriptores en Facebook - Total de suscriptores en Facebook en T0)/Total de suscriptores en Facebook en T0)*100) +
((Total de suscriptores en X en T1 - Total de suscriptores en X en T0)/Total de suscriptores en X en T0)*100) +
((Total de suscriptores en Youtube en T1 - Total de suscriptores en Youtube en T0)/Total de suscriptores en Youtube en T0)*100) +
((Total de suscriptores en LinkedIn en T1 - Total de suscriptores en LinkedIn en T0)/Total de suscriptores en LinkedIn en T0)*100) + 
((Total de suscriptores en Instagram en T1 - Total de suscriptores en Instagram en T0)/Total de suscriptores en Instagram en T0)*100) + 
((Total de suscriptores en TikTok en T1 - Total de suscriptores en TikTok en T0)/Total de suscriptores en Tiktok en T0)*100))) / 6
Donde:
T0: Año anterior
T1: Año actual
1.- Facebook
2.- X
3.- YouTube
4.- LinkedIn
5.- Instragram
6.- TikTok</t>
  </si>
  <si>
    <t xml:space="preserve">Base de datos sobre capacitaciones de la Plataforma de Aprendizaje Anticorrupción del SNA.
Disponible físicamente en: Viaducto Presidente Miguel Alemán Valdés Número 105, Colonia Escandón Sección 1, Alcaldía Miguel Hidalgo, Código Postal 11800, CDMX.
Teléfono: 55-81-17-81-00 Ext 1001 </t>
  </si>
  <si>
    <t xml:space="preserve">Las personas servidoras públicas y la ciudadanía adquieren herramientas que les permiten actuar desde los principios de la integridad.
Las personas servidoras públicas y la ciudadanía adoptan y se apropian de los principios de la integridad y los aplican en su actuar diario. </t>
  </si>
  <si>
    <t xml:space="preserve">Base de datos de suscriptores a las redes sociales oficiales de la Secretaría Ejecutiva del Sistema Nacional Anticorrupción  en resguardo de la Dirección General de Fomento de la Cultura de la Integridad. 
Disponible físicamente en: Viaducto Presidente Miguel Alemán Valdés Número 105, Colonia Escandón Sección 1, Alcaldía Miguel Hidalgo, Código Postal 11800, CDMX.
Teléfono: 55-81-17-81-00 Ext 1001 </t>
  </si>
  <si>
    <t>Las personas servidoras públicas y la ciudadanía se interesan en las herramientas de socialización a través de las redes oficiales de la Secretaría.</t>
  </si>
  <si>
    <t xml:space="preserve">
(Número de Declaratorias de Inicio publicadas en el DOF / Total de los Sistemas de Información que integran a la PDN que necesitan una declaratoria) * 100</t>
  </si>
  <si>
    <t>El Comité Coordinador del Sistema Nacional Anticorrupción aprueba las especificaciones técnicas de cada uno de los Sistemas de Inforamción de la Plataforma Digital Nacional
Los entes públicos se interconectan a la Plataforma Digital Nacional en seguimiento a las declaratorias de inicio de funciones.</t>
  </si>
  <si>
    <t>Elaboración de Productos  sobre gestión de riesgos de corrupción y el uso masivo de datos para la generación de inteligencia anticorrupción</t>
  </si>
  <si>
    <t>Porcentaje de avance en la elaboración de los productos en materia de riesgos e inteligencia anticorrupción.</t>
  </si>
  <si>
    <t>(Avance en el desarrollo de las etapas de los productos en materia de riesgos e inteligencia/ Avance programado)*100</t>
  </si>
  <si>
    <t xml:space="preserve">1. Programación de avance de proyectos establecida en el Programa de Trabajo de la Unidad Administrativa, misma que se establece previo al inicio del año. 
2. Informes trimestrales de avances de los proyectos en materia de riesgos e inteligencia anticorrupción. 
Disponible físicamente en: Viaducto Presidente Miguel Alemán Valdés Número 105, Colonia Escandón Sección 1,
Alcaldía Miguel Hidalgo, Código Postal 11800, CDMX.
Teléfono: 55-81-17-81-00 Ext 1001 </t>
  </si>
  <si>
    <t xml:space="preserve">1. La Platafroma Digital Nacional cuenta con la información y datos suficientes para el desarrollo de productos en materia de riesgos e inteligencia anticorrupción.
2. Existen herramientas disponibles para extracción y procesamiento de la información. </t>
  </si>
  <si>
    <t>(Número de cursos de capacitación desarrollados, actualizados, adaptados y/o  incorporados a la Plataforma de Aprendizaje Anticorrupción (PAA)  / Número de cursos de capacitación programados  a desarrollar, actualizar, adaptar y/o incorporar a la Plataforma de Aprendizaje Anticorrupción (PAA)   ) *100</t>
  </si>
  <si>
    <t>Micrositio de la Plataforma de Aprendizaje Anticorrupción.
paa.sesna.gob.mx 
Micrositio de la Plataforma de Aprendizaje Anticorrupción: https://paa.sesna.gob.mx/</t>
  </si>
  <si>
    <t>Las personas servidoras públicas de los sistemas estatales anticorrupción contestan correctamente la encuesta de necesidades de capacitación.
Las personas servidoras públicas de los sistemas estatales anticorrupción manifiestan interés en su formación continua.</t>
  </si>
  <si>
    <t>Difusión de  Información sobre integridad y anticorrupción  en los canales de comunicación oficiales de la Secretaría Ejecutiva del Sistema Nacional Anticorrupción</t>
  </si>
  <si>
    <t>El indicador mide la realización de  las actividades programadas y solicitadas a las DGFCI en el marco del respectivo Programa. Estas actividades comprenden: a. Actividades de comunicación social y b. Desarrollo de productos de difusión.</t>
  </si>
  <si>
    <t>((Actividades de comunicación realizadas / actividades de comunicación programadas y solicitadas) * 0.5 + (Productos en materia de difusión realizados / productos en materia de difusión programados y solicitados) *0.5 /100</t>
  </si>
  <si>
    <r>
      <t xml:space="preserve">Archivo de concentración de la DGFCI. Disponible físicamente en: Viaducto Presidente Miguel Alemán Valdés Número 105, Colonia Escandón Sección 1, Alcaldía Miguel Hidalgo, Código Postal 11800, CDMX.
Teléfono: 55-81-17-81-00 Ext 1001 
Redes sociales de la SESNA, las cuales son: 1) @SESNAOficial en X; 2) SESNAOficial en FB; 3) @SESNAOficial en Instagram; 4)Secretaría Ejecutiva del Sistema Nacional Anticorrupción (SESNA) en LinkedIn; 5) Secretaría Ejecutiva del SNA en Youtuba; 6) @SESNAOficial en Tiktok.
</t>
    </r>
    <r>
      <rPr>
        <strike/>
        <u val="double"/>
        <sz val="13"/>
        <rFont val="Calibri"/>
        <family val="2"/>
      </rPr>
      <t>Archivo de materiales gráficos de la DGFCI
Términos de referencia y reportes de avance en la construcción del Portal SESNA</t>
    </r>
  </si>
  <si>
    <t>Las redes sociales son un instrumento vigente y popular para la generación y consumo de contenidos en comunicación social.
Las personas consideran el tema de integridad y anticorrupción como prioridades en la agenda pública.
Las personas acceden al portal de la SESNA.</t>
  </si>
  <si>
    <t xml:space="preserve">(((Número de reportes recibidos PI-PNA/Número de reportes esperados PI-PNA) + (Número de reportes recibidos PI-PEA/Número de reportes esperados PI-PEA))/2 +(Suma de los porcentajes de avance de los acuerdos sustantivos del SNA/Total de acuerdos sustantivos) + (Suma de entes públicos que integran información a los sistemas 1, 2, 3, 4, 5  y 6 de la PDN / Número de entes públicos que se espera integren información a los sistemas 1, 2, 3, 4, 5 y 6 de la PDN))) / 3
</t>
  </si>
  <si>
    <t>Mide el crecimiento promedio de las redes institucionales de las seis redes oficiales de la SESNA: X, Instagram, Facebook, Youtube, LinkedIn y Tiktok. como resultado de la influencia de las acciones de comunicación y difusión</t>
  </si>
  <si>
    <t xml:space="preserve">El indicador refleja la mejora en la percepción ciudadana en torno a las experiencias de corrupción al realizar un trámite ante las instituciones del Estado
El primer reporte se obtuvo para 2020, y a partir de este estará disponible cada dos años. 
Los resultados de la siguiente medición estarán disponibles en 2026.
</t>
  </si>
  <si>
    <t>Porcentaje de  relevancia de los productos de riesgos e inteligencia desarrollados por la Secretaría Ejecutiva del Sistema Nacional Anticorrupción.</t>
  </si>
  <si>
    <t xml:space="preserve">Atención de requerimientos de acompañamiento y asesoría técnica en materia jurídica, administrativa, de política pública y tecnológica a los entes públicos del Sistema Nacional Anticorrupción </t>
  </si>
  <si>
    <t>Mide la proporción de los 64 indicadores de Estrategias contenidas en el Programa de Implementación y los 10 indicadores de los Objetivos Específicos contenidos en la Política Nacional Anticorrupción que fueron estimados por la Unidad para conocer su avance.</t>
  </si>
  <si>
    <t>Mide el avance en las distintas etapas de desarrollo de los productos en materia de riesgos e inteligencia anticorrupción. / Mide el grado de avance en el desarrollo de metodologías, herramientas, estudios, informes, estadísticas en materia de análisis, gestión y mitigación de riesgos de corrupción e inteligencia, de acuerdo  con lo establecido en el Programa Anual de Riesgos e Inteligencia Anticorrupción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</si>
</sst>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quot;#,##0.00"/>
  </numFmts>
  <fonts count="47">
    <font>
      <sz val="11"/>
      <color theme="1"/>
      <name val="Calibri"/>
      <family val="2"/>
      <scheme val="minor"/>
    </font>
    <font>
      <b/>
      <sz val="10"/>
      <name val="Calibri Light"/>
      <family val="2"/>
      <scheme val="major"/>
    </font>
    <font>
      <b/>
      <sz val="10"/>
      <color theme="1"/>
      <name val="Calibri Light"/>
      <family val="2"/>
      <scheme val="major"/>
    </font>
    <font>
      <sz val="10"/>
      <color theme="1"/>
      <name val="Calibri Light"/>
      <family val="2"/>
      <scheme val="major"/>
    </font>
    <font>
      <sz val="10"/>
      <name val="Calibri Light"/>
      <family val="2"/>
      <scheme val="major"/>
    </font>
    <font>
      <b/>
      <sz val="10"/>
      <color theme="0"/>
      <name val="Calibri Light"/>
      <family val="2"/>
      <scheme val="major"/>
    </font>
    <font>
      <b/>
      <sz val="11"/>
      <color theme="1"/>
      <name val="Soberana Sans"/>
      <family val="3"/>
    </font>
    <font>
      <sz val="11"/>
      <color theme="1"/>
      <name val="Soberana Sans"/>
      <family val="3"/>
    </font>
    <font>
      <b/>
      <sz val="12"/>
      <color theme="0"/>
      <name val="Calibri Light"/>
      <family val="2"/>
      <scheme val="major"/>
    </font>
    <font>
      <sz val="8"/>
      <name val="Calibri"/>
      <family val="2"/>
      <scheme val="minor"/>
    </font>
    <font>
      <b/>
      <sz val="9"/>
      <color theme="1"/>
      <name val="Calibri Light"/>
      <family val="2"/>
      <scheme val="major"/>
    </font>
    <font>
      <sz val="11"/>
      <name val="Soberana Sans"/>
      <family val="3"/>
    </font>
    <font>
      <sz val="10"/>
      <color rgb="FF000000"/>
      <name val="Montserrat Light"/>
    </font>
    <font>
      <sz val="11"/>
      <name val="Montserrat Light"/>
    </font>
    <font>
      <sz val="11"/>
      <color theme="1"/>
      <name val="Montserrat Light"/>
    </font>
    <font>
      <i/>
      <sz val="11"/>
      <color theme="1"/>
      <name val="Montserrat Light"/>
    </font>
    <font>
      <b/>
      <sz val="11"/>
      <name val="Montserrat Light"/>
    </font>
    <font>
      <b/>
      <sz val="11"/>
      <name val="Soberana Sans"/>
      <family val="3"/>
    </font>
    <font>
      <sz val="11"/>
      <color theme="1"/>
      <name val="Arial"/>
      <family val="2"/>
    </font>
    <font>
      <sz val="11"/>
      <color rgb="FF434343"/>
      <name val="Arial"/>
      <family val="2"/>
    </font>
    <font>
      <u/>
      <sz val="11"/>
      <color rgb="FF1155CC"/>
      <name val="Arial"/>
      <family val="2"/>
    </font>
    <font>
      <b/>
      <sz val="11"/>
      <color theme="1"/>
      <name val="Arial"/>
      <family val="2"/>
    </font>
    <font>
      <b/>
      <sz val="11"/>
      <color rgb="FFFF0000"/>
      <name val="Arial"/>
      <family val="2"/>
    </font>
    <font>
      <sz val="11"/>
      <color rgb="FF000000"/>
      <name val="Arial"/>
      <family val="2"/>
    </font>
    <font>
      <sz val="11"/>
      <name val="Soberana Sans"/>
    </font>
    <font>
      <sz val="11"/>
      <color theme="1"/>
      <name val="Soberana Sans"/>
    </font>
    <font>
      <b/>
      <sz val="11"/>
      <name val="Soberana Sans"/>
    </font>
    <font>
      <b/>
      <sz val="11"/>
      <color theme="1"/>
      <name val="Soberana Sans"/>
    </font>
    <font>
      <sz val="11"/>
      <name val="Arial"/>
      <family val="2"/>
    </font>
    <font>
      <sz val="11"/>
      <color rgb="FF000000"/>
      <name val="Calibri"/>
      <family val="2"/>
      <scheme val="minor"/>
    </font>
    <font>
      <sz val="11"/>
      <name val="Calibri"/>
      <family val="2"/>
      <scheme val="minor"/>
    </font>
    <font>
      <sz val="11"/>
      <color theme="1"/>
      <name val="Calibri"/>
      <family val="2"/>
      <scheme val="minor"/>
    </font>
    <font>
      <sz val="11"/>
      <color rgb="FF000000"/>
      <name val="Calibri"/>
      <family val="2"/>
    </font>
    <font>
      <sz val="11"/>
      <color rgb="FF000000"/>
      <name val="Soberana Sans"/>
      <family val="3"/>
    </font>
    <font>
      <sz val="11"/>
      <color theme="1"/>
      <name val="Calibri"/>
      <family val="2"/>
    </font>
    <font>
      <sz val="11"/>
      <color rgb="FF242424"/>
      <name val="Aptos Narrow"/>
      <family val="2"/>
    </font>
    <font>
      <b/>
      <sz val="9"/>
      <color rgb="FFFFFFFF"/>
      <name val="Montserrat ExtraLight"/>
    </font>
    <font>
      <b/>
      <sz val="9"/>
      <name val="Montserrat ExtraLight"/>
    </font>
    <font>
      <sz val="9"/>
      <color rgb="FF000000"/>
      <name val="Montserrat ExtraLight"/>
    </font>
    <font>
      <b/>
      <sz val="9"/>
      <color rgb="FF000000"/>
      <name val="Montserrat ExtraLight"/>
    </font>
    <font>
      <sz val="9"/>
      <color rgb="FFFF0000"/>
      <name val="Montserrat ExtraLight"/>
    </font>
    <font>
      <sz val="9"/>
      <color theme="1"/>
      <name val="Montserrat ExtraLight"/>
    </font>
    <font>
      <sz val="9"/>
      <color theme="0"/>
      <name val="Montserrat ExtraLight"/>
    </font>
    <font>
      <sz val="9"/>
      <name val="Montserrat ExtraLight"/>
    </font>
    <font>
      <sz val="13"/>
      <color theme="1"/>
      <name val="Calibri"/>
      <family val="2"/>
      <scheme val="minor"/>
    </font>
    <font>
      <sz val="13"/>
      <name val="Calibri"/>
      <family val="2"/>
      <scheme val="minor"/>
    </font>
    <font>
      <strike/>
      <u val="double"/>
      <sz val="13"/>
      <name val="Calibri"/>
      <family val="2"/>
    </font>
  </fonts>
  <fills count="19">
    <fill>
      <patternFill patternType="none"/>
    </fill>
    <fill>
      <patternFill patternType="gray125"/>
    </fill>
    <fill>
      <patternFill patternType="solid">
        <fgColor theme="0" tint="-0.34998626667073579"/>
        <bgColor indexed="64"/>
      </patternFill>
    </fill>
    <fill>
      <patternFill patternType="solid">
        <fgColor rgb="FFC00000"/>
        <bgColor indexed="64"/>
      </patternFill>
    </fill>
    <fill>
      <patternFill patternType="solid">
        <fgColor theme="3" tint="0.59999389629810485"/>
        <bgColor indexed="64"/>
      </patternFill>
    </fill>
    <fill>
      <patternFill patternType="solid">
        <fgColor rgb="FFFFFF00"/>
        <bgColor indexed="64"/>
      </patternFill>
    </fill>
    <fill>
      <patternFill patternType="solid">
        <fgColor rgb="FF00FFFF"/>
        <bgColor indexed="64"/>
      </patternFill>
    </fill>
    <fill>
      <patternFill patternType="solid">
        <fgColor theme="0"/>
        <bgColor indexed="64"/>
      </patternFill>
    </fill>
    <fill>
      <patternFill patternType="solid">
        <fgColor theme="4" tint="0.59999389629810485"/>
        <bgColor indexed="64"/>
      </patternFill>
    </fill>
    <fill>
      <patternFill patternType="solid">
        <fgColor rgb="FFFFFFFF"/>
        <bgColor rgb="FFFFFFFF"/>
      </patternFill>
    </fill>
    <fill>
      <patternFill patternType="solid">
        <fgColor theme="0"/>
        <bgColor theme="0"/>
      </patternFill>
    </fill>
    <fill>
      <patternFill patternType="solid">
        <fgColor rgb="FF92D050"/>
        <bgColor indexed="64"/>
      </patternFill>
    </fill>
    <fill>
      <patternFill patternType="solid">
        <fgColor rgb="FFFF0000"/>
        <bgColor indexed="64"/>
      </patternFill>
    </fill>
    <fill>
      <patternFill patternType="solid">
        <fgColor rgb="FF00B050"/>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rgb="FFFFC0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theme="1"/>
      </left>
      <right style="hair">
        <color theme="1"/>
      </right>
      <top style="hair">
        <color theme="1"/>
      </top>
      <bottom style="hair">
        <color theme="1"/>
      </bottom>
      <diagonal/>
    </border>
    <border>
      <left/>
      <right style="hair">
        <color indexed="64"/>
      </right>
      <top style="hair">
        <color indexed="64"/>
      </top>
      <bottom style="hair">
        <color indexed="64"/>
      </bottom>
      <diagonal/>
    </border>
    <border>
      <left style="medium">
        <color rgb="FF000000"/>
      </left>
      <right style="medium">
        <color rgb="FF000000"/>
      </right>
      <top style="thin">
        <color indexed="64"/>
      </top>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s>
  <cellStyleXfs count="2">
    <xf numFmtId="0" fontId="0" fillId="0" borderId="0"/>
    <xf numFmtId="9" fontId="31" fillId="0" borderId="0" applyFont="0" applyFill="0" applyBorder="0" applyAlignment="0" applyProtection="0"/>
  </cellStyleXfs>
  <cellXfs count="184">
    <xf numFmtId="0" fontId="0" fillId="0" borderId="0" xfId="0"/>
    <xf numFmtId="0" fontId="2" fillId="2" borderId="1" xfId="0" applyFont="1" applyFill="1" applyBorder="1" applyAlignment="1" applyProtection="1">
      <alignment horizontal="center" vertical="center" wrapText="1"/>
      <protection locked="0"/>
    </xf>
    <xf numFmtId="0" fontId="6" fillId="6" borderId="1" xfId="0" applyFont="1" applyFill="1" applyBorder="1" applyAlignment="1" applyProtection="1">
      <alignment horizontal="center" vertical="center" wrapText="1"/>
      <protection locked="0"/>
    </xf>
    <xf numFmtId="0" fontId="6" fillId="2" borderId="0" xfId="0" applyFont="1" applyFill="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0" fillId="0" borderId="0" xfId="0" applyAlignment="1" applyProtection="1">
      <alignment vertical="center"/>
      <protection locked="0"/>
    </xf>
    <xf numFmtId="0" fontId="2" fillId="8" borderId="1" xfId="0" applyFont="1" applyFill="1" applyBorder="1" applyAlignment="1" applyProtection="1">
      <alignment horizontal="center" vertical="center" wrapText="1"/>
      <protection locked="0"/>
    </xf>
    <xf numFmtId="0" fontId="6" fillId="8" borderId="1" xfId="0"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9" fontId="3" fillId="5" borderId="1" xfId="0" applyNumberFormat="1" applyFont="1" applyFill="1" applyBorder="1" applyAlignment="1" applyProtection="1">
      <alignment horizontal="center" vertical="center"/>
      <protection locked="0"/>
    </xf>
    <xf numFmtId="0" fontId="3" fillId="0" borderId="1" xfId="0" applyFont="1" applyBorder="1" applyAlignment="1" applyProtection="1">
      <alignment vertical="center" wrapText="1"/>
      <protection locked="0"/>
    </xf>
    <xf numFmtId="0" fontId="3" fillId="7" borderId="1" xfId="0" applyFont="1" applyFill="1" applyBorder="1" applyAlignment="1" applyProtection="1">
      <alignment horizontal="center" vertical="center" wrapText="1"/>
      <protection locked="0"/>
    </xf>
    <xf numFmtId="0" fontId="6" fillId="0" borderId="1" xfId="0" applyFont="1" applyBorder="1" applyAlignment="1" applyProtection="1">
      <alignment vertical="center" wrapText="1"/>
      <protection locked="0"/>
    </xf>
    <xf numFmtId="0" fontId="7" fillId="0" borderId="1" xfId="0" applyFont="1" applyBorder="1" applyAlignment="1" applyProtection="1">
      <alignment horizontal="center"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horizontal="center" vertical="center"/>
      <protection locked="0"/>
    </xf>
    <xf numFmtId="0" fontId="7" fillId="0" borderId="1" xfId="0" applyFont="1" applyBorder="1" applyAlignment="1" applyProtection="1">
      <alignment vertical="center"/>
      <protection locked="0"/>
    </xf>
    <xf numFmtId="0" fontId="7" fillId="0" borderId="0" xfId="0" applyFont="1" applyAlignment="1" applyProtection="1">
      <alignment vertical="center"/>
      <protection locked="0"/>
    </xf>
    <xf numFmtId="0" fontId="3" fillId="0" borderId="0" xfId="0" applyFont="1" applyAlignment="1" applyProtection="1">
      <alignment vertical="center" wrapText="1"/>
      <protection locked="0"/>
    </xf>
    <xf numFmtId="0" fontId="3" fillId="0" borderId="1" xfId="0" applyFont="1" applyBorder="1" applyAlignment="1" applyProtection="1">
      <alignment horizontal="left" vertical="top" wrapText="1"/>
      <protection locked="0"/>
    </xf>
    <xf numFmtId="0" fontId="0" fillId="0" borderId="0" xfId="0" applyAlignment="1" applyProtection="1">
      <alignment vertical="center" wrapText="1"/>
      <protection locked="0"/>
    </xf>
    <xf numFmtId="0" fontId="3" fillId="0" borderId="1" xfId="0" applyFont="1" applyBorder="1" applyAlignment="1" applyProtection="1">
      <alignment vertical="center"/>
      <protection locked="0"/>
    </xf>
    <xf numFmtId="0" fontId="3" fillId="0" borderId="0" xfId="0" applyFont="1" applyAlignment="1" applyProtection="1">
      <alignment horizontal="center" vertical="center" wrapText="1"/>
      <protection locked="0"/>
    </xf>
    <xf numFmtId="0" fontId="3" fillId="0" borderId="0" xfId="0" applyFont="1" applyAlignment="1" applyProtection="1">
      <alignment vertical="center"/>
      <protection locked="0"/>
    </xf>
    <xf numFmtId="164" fontId="3" fillId="0" borderId="0" xfId="0" applyNumberFormat="1" applyFont="1" applyAlignment="1" applyProtection="1">
      <alignment vertical="center"/>
      <protection locked="0"/>
    </xf>
    <xf numFmtId="0" fontId="3" fillId="0" borderId="0" xfId="0" applyFont="1" applyAlignment="1" applyProtection="1">
      <alignment horizontal="center" vertical="center"/>
      <protection locked="0"/>
    </xf>
    <xf numFmtId="164" fontId="3" fillId="0" borderId="0" xfId="0" applyNumberFormat="1" applyFont="1" applyAlignment="1" applyProtection="1">
      <alignment horizontal="center" vertical="center"/>
      <protection locked="0"/>
    </xf>
    <xf numFmtId="0" fontId="10" fillId="2" borderId="1" xfId="0" applyFont="1" applyFill="1" applyBorder="1" applyAlignment="1" applyProtection="1">
      <alignment horizontal="center" vertical="center" wrapText="1"/>
      <protection locked="0"/>
    </xf>
    <xf numFmtId="9" fontId="3" fillId="0" borderId="1" xfId="0" applyNumberFormat="1" applyFont="1" applyBorder="1" applyAlignment="1" applyProtection="1">
      <alignment horizontal="center" vertical="center"/>
      <protection locked="0"/>
    </xf>
    <xf numFmtId="0" fontId="1"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9" fontId="4" fillId="5" borderId="1" xfId="0" applyNumberFormat="1" applyFont="1" applyFill="1" applyBorder="1" applyAlignment="1">
      <alignment horizontal="center" vertical="center"/>
    </xf>
    <xf numFmtId="0" fontId="3" fillId="0" borderId="1" xfId="0" applyFont="1" applyBorder="1" applyAlignment="1">
      <alignment horizontal="center" vertical="center"/>
    </xf>
    <xf numFmtId="0" fontId="3" fillId="5" borderId="1" xfId="0" applyFont="1" applyFill="1" applyBorder="1" applyAlignment="1">
      <alignment horizontal="center" vertical="center"/>
    </xf>
    <xf numFmtId="9" fontId="3" fillId="5" borderId="1" xfId="0" applyNumberFormat="1" applyFont="1" applyFill="1" applyBorder="1" applyAlignment="1">
      <alignment horizontal="center" vertical="center"/>
    </xf>
    <xf numFmtId="0" fontId="3" fillId="0" borderId="1" xfId="0" applyFont="1" applyBorder="1" applyAlignment="1">
      <alignment vertical="center"/>
    </xf>
    <xf numFmtId="0" fontId="3" fillId="0" borderId="1" xfId="0" applyFont="1" applyBorder="1" applyAlignment="1">
      <alignment horizontal="left" vertical="center" wrapText="1" indent="1"/>
    </xf>
    <xf numFmtId="164" fontId="3" fillId="0" borderId="1" xfId="0" applyNumberFormat="1" applyFont="1" applyBorder="1" applyAlignment="1">
      <alignment horizontal="center" vertical="center"/>
    </xf>
    <xf numFmtId="164"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 xfId="0" applyFont="1" applyBorder="1" applyAlignment="1">
      <alignment vertical="center" wrapText="1"/>
    </xf>
    <xf numFmtId="0" fontId="3" fillId="0" borderId="2" xfId="0" applyFont="1" applyBorder="1" applyAlignment="1" applyProtection="1">
      <alignment horizontal="center" vertical="center"/>
      <protection locked="0"/>
    </xf>
    <xf numFmtId="0" fontId="11" fillId="7" borderId="1" xfId="0" applyFont="1" applyFill="1" applyBorder="1" applyAlignment="1">
      <alignment horizontal="center" vertical="center" wrapText="1"/>
    </xf>
    <xf numFmtId="0" fontId="11" fillId="7" borderId="1" xfId="0" applyFont="1" applyFill="1" applyBorder="1" applyAlignment="1">
      <alignment horizontal="justify" vertical="center" wrapText="1"/>
    </xf>
    <xf numFmtId="0" fontId="7" fillId="7" borderId="1" xfId="0" applyFont="1" applyFill="1" applyBorder="1" applyAlignment="1">
      <alignment horizontal="center" vertical="center"/>
    </xf>
    <xf numFmtId="0" fontId="12" fillId="0" borderId="1" xfId="0" applyFont="1" applyBorder="1" applyAlignment="1" applyProtection="1">
      <alignment horizontal="center" vertical="center" wrapText="1"/>
      <protection locked="0"/>
    </xf>
    <xf numFmtId="0" fontId="13" fillId="7" borderId="1" xfId="0" applyFont="1" applyFill="1" applyBorder="1" applyAlignment="1">
      <alignment horizontal="center" vertical="center" wrapText="1"/>
    </xf>
    <xf numFmtId="0" fontId="13" fillId="7" borderId="1" xfId="0" applyFont="1" applyFill="1" applyBorder="1" applyAlignment="1">
      <alignment horizontal="justify" vertical="center" wrapText="1"/>
    </xf>
    <xf numFmtId="0" fontId="14" fillId="7" borderId="1" xfId="0" applyFont="1" applyFill="1" applyBorder="1" applyAlignment="1">
      <alignment wrapText="1"/>
    </xf>
    <xf numFmtId="0" fontId="14" fillId="7" borderId="1" xfId="0" applyFont="1" applyFill="1" applyBorder="1" applyAlignment="1">
      <alignment horizontal="center" vertical="center"/>
    </xf>
    <xf numFmtId="0" fontId="4" fillId="0" borderId="1" xfId="0" applyFont="1" applyBorder="1" applyAlignment="1">
      <alignment vertical="center" wrapText="1"/>
    </xf>
    <xf numFmtId="0" fontId="18" fillId="9" borderId="9" xfId="0" applyFont="1" applyFill="1" applyBorder="1" applyAlignment="1">
      <alignment horizontal="center" vertical="center" wrapText="1"/>
    </xf>
    <xf numFmtId="0" fontId="18" fillId="9" borderId="9" xfId="0" applyFont="1" applyFill="1" applyBorder="1" applyAlignment="1">
      <alignment horizontal="center" vertical="center"/>
    </xf>
    <xf numFmtId="0" fontId="24" fillId="0" borderId="1" xfId="0" applyFont="1" applyBorder="1" applyAlignment="1">
      <alignment horizontal="center" vertical="center" wrapText="1"/>
    </xf>
    <xf numFmtId="0" fontId="24" fillId="0" borderId="1" xfId="0" applyFont="1" applyBorder="1" applyAlignment="1">
      <alignment horizontal="justify" vertical="center" wrapText="1"/>
    </xf>
    <xf numFmtId="0" fontId="0" fillId="0" borderId="0" xfId="0" applyAlignment="1">
      <alignment horizontal="justify" vertical="center" wrapText="1"/>
    </xf>
    <xf numFmtId="0" fontId="25" fillId="0" borderId="1" xfId="0" applyFont="1" applyBorder="1" applyAlignment="1">
      <alignment horizontal="center" vertical="center"/>
    </xf>
    <xf numFmtId="0" fontId="23" fillId="10" borderId="10" xfId="0" applyFont="1" applyFill="1" applyBorder="1" applyAlignment="1">
      <alignment horizontal="left" vertical="center" wrapText="1"/>
    </xf>
    <xf numFmtId="0" fontId="23" fillId="9" borderId="10" xfId="0" applyFont="1" applyFill="1" applyBorder="1" applyAlignment="1">
      <alignment horizontal="center" vertical="center" wrapText="1"/>
    </xf>
    <xf numFmtId="0" fontId="23" fillId="9" borderId="10" xfId="0" applyFont="1" applyFill="1" applyBorder="1" applyAlignment="1">
      <alignment horizontal="left" vertical="center" wrapText="1"/>
    </xf>
    <xf numFmtId="0" fontId="23" fillId="9" borderId="10" xfId="0" applyFont="1" applyFill="1" applyBorder="1" applyAlignment="1">
      <alignment horizontal="center" vertical="center"/>
    </xf>
    <xf numFmtId="0" fontId="24"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horizontal="justify" vertical="center" wrapText="1"/>
    </xf>
    <xf numFmtId="0" fontId="7" fillId="0" borderId="1" xfId="0" applyFont="1" applyBorder="1" applyAlignment="1">
      <alignment horizontal="center" vertical="center"/>
    </xf>
    <xf numFmtId="0" fontId="0" fillId="0" borderId="1" xfId="0" applyBorder="1" applyAlignment="1" applyProtection="1">
      <alignment horizontal="center" vertical="center" wrapText="1"/>
      <protection locked="0"/>
    </xf>
    <xf numFmtId="0" fontId="4" fillId="7" borderId="1" xfId="0" applyFont="1" applyFill="1" applyBorder="1" applyAlignment="1">
      <alignment horizontal="center" vertical="center" wrapText="1"/>
    </xf>
    <xf numFmtId="0" fontId="28" fillId="9" borderId="10" xfId="0" applyFont="1" applyFill="1" applyBorder="1" applyAlignment="1">
      <alignment horizontal="center" vertical="center" wrapText="1"/>
    </xf>
    <xf numFmtId="0" fontId="24" fillId="7" borderId="1" xfId="0" applyFont="1" applyFill="1" applyBorder="1" applyAlignment="1">
      <alignment horizontal="center" vertical="center" wrapText="1"/>
    </xf>
    <xf numFmtId="9" fontId="4" fillId="5" borderId="1" xfId="0" applyNumberFormat="1" applyFont="1" applyFill="1" applyBorder="1" applyAlignment="1" applyProtection="1">
      <alignment horizontal="center" vertical="center"/>
      <protection locked="0"/>
    </xf>
    <xf numFmtId="0" fontId="29" fillId="0" borderId="2" xfId="0" applyFont="1" applyBorder="1" applyAlignment="1">
      <alignment vertical="center" wrapText="1"/>
    </xf>
    <xf numFmtId="0" fontId="29" fillId="0" borderId="14" xfId="0" applyFont="1" applyBorder="1" applyAlignment="1">
      <alignment vertical="center" wrapText="1"/>
    </xf>
    <xf numFmtId="0" fontId="29" fillId="0" borderId="14" xfId="0" applyFont="1" applyBorder="1" applyAlignment="1">
      <alignment horizontal="center" vertical="center" wrapText="1"/>
    </xf>
    <xf numFmtId="9" fontId="0" fillId="0" borderId="15" xfId="0" applyNumberFormat="1"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30" fillId="0" borderId="15" xfId="0" applyFont="1" applyBorder="1" applyAlignment="1" applyProtection="1">
      <alignment horizontal="center" vertical="center" wrapText="1"/>
      <protection locked="0"/>
    </xf>
    <xf numFmtId="0" fontId="0" fillId="0" borderId="15" xfId="0" applyBorder="1" applyAlignment="1" applyProtection="1">
      <alignment horizontal="center" vertical="center" wrapText="1"/>
      <protection locked="0"/>
    </xf>
    <xf numFmtId="0" fontId="0" fillId="9" borderId="16" xfId="0" applyFill="1" applyBorder="1" applyAlignment="1" applyProtection="1">
      <alignment horizontal="center" vertical="center" wrapText="1"/>
      <protection locked="0"/>
    </xf>
    <xf numFmtId="0" fontId="0" fillId="0" borderId="16" xfId="0" applyBorder="1" applyAlignment="1" applyProtection="1">
      <alignment horizontal="center" vertical="center" wrapText="1"/>
      <protection locked="0"/>
    </xf>
    <xf numFmtId="0" fontId="29" fillId="9" borderId="16" xfId="0" applyFont="1" applyFill="1" applyBorder="1" applyAlignment="1" applyProtection="1">
      <alignment horizontal="center" vertical="center" wrapText="1"/>
      <protection locked="0"/>
    </xf>
    <xf numFmtId="0" fontId="32" fillId="0" borderId="15" xfId="0" applyFont="1" applyBorder="1" applyAlignment="1" applyProtection="1">
      <alignment horizontal="center" vertical="center" wrapText="1"/>
      <protection locked="0"/>
    </xf>
    <xf numFmtId="0" fontId="32" fillId="0" borderId="17" xfId="0" applyFont="1" applyBorder="1" applyAlignment="1" applyProtection="1">
      <alignment horizontal="center" vertical="center" wrapText="1"/>
      <protection locked="0"/>
    </xf>
    <xf numFmtId="0" fontId="33" fillId="0" borderId="17"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31" fillId="0" borderId="1" xfId="0" applyFont="1" applyBorder="1" applyAlignment="1" applyProtection="1">
      <alignment horizontal="center" vertical="center" wrapText="1"/>
      <protection locked="0"/>
    </xf>
    <xf numFmtId="9" fontId="0" fillId="0" borderId="16" xfId="1" applyFont="1"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6" xfId="0" applyBorder="1" applyAlignment="1" applyProtection="1">
      <alignment horizontal="left" vertical="center" wrapText="1"/>
      <protection locked="0"/>
    </xf>
    <xf numFmtId="9" fontId="0" fillId="9" borderId="16" xfId="0" applyNumberFormat="1" applyFill="1" applyBorder="1" applyAlignment="1" applyProtection="1">
      <alignment horizontal="center" vertical="center"/>
      <protection locked="0"/>
    </xf>
    <xf numFmtId="0" fontId="0" fillId="9" borderId="16" xfId="0" applyFill="1" applyBorder="1" applyAlignment="1" applyProtection="1">
      <alignment horizontal="center" vertical="center"/>
      <protection locked="0"/>
    </xf>
    <xf numFmtId="0" fontId="18" fillId="9" borderId="16" xfId="0" applyFont="1" applyFill="1" applyBorder="1" applyAlignment="1" applyProtection="1">
      <alignment horizontal="center" vertical="center" wrapText="1"/>
      <protection locked="0"/>
    </xf>
    <xf numFmtId="9" fontId="0" fillId="0" borderId="16" xfId="0" applyNumberFormat="1" applyBorder="1" applyAlignment="1" applyProtection="1">
      <alignment horizontal="center" vertical="center"/>
      <protection locked="0"/>
    </xf>
    <xf numFmtId="9" fontId="18" fillId="9" borderId="16" xfId="0" applyNumberFormat="1" applyFont="1" applyFill="1" applyBorder="1" applyAlignment="1" applyProtection="1">
      <alignment horizontal="center" vertical="center"/>
      <protection locked="0"/>
    </xf>
    <xf numFmtId="0" fontId="18" fillId="9" borderId="16" xfId="0" applyFont="1" applyFill="1" applyBorder="1" applyAlignment="1" applyProtection="1">
      <alignment horizontal="center" vertical="center"/>
      <protection locked="0"/>
    </xf>
    <xf numFmtId="9" fontId="31" fillId="0" borderId="1" xfId="0" applyNumberFormat="1" applyFont="1" applyBorder="1" applyAlignment="1" applyProtection="1">
      <alignment horizontal="center" vertical="center"/>
      <protection locked="0"/>
    </xf>
    <xf numFmtId="0" fontId="31" fillId="0" borderId="1" xfId="0" applyFont="1" applyBorder="1" applyAlignment="1" applyProtection="1">
      <alignment horizontal="center" vertical="center"/>
      <protection locked="0"/>
    </xf>
    <xf numFmtId="0" fontId="34" fillId="0" borderId="15" xfId="0" applyFont="1" applyBorder="1" applyAlignment="1" applyProtection="1">
      <alignment horizontal="center" vertical="center" wrapText="1"/>
      <protection locked="0"/>
    </xf>
    <xf numFmtId="0" fontId="35" fillId="0" borderId="15" xfId="0" applyFont="1" applyBorder="1" applyAlignment="1" applyProtection="1">
      <alignment horizontal="center" vertical="center"/>
      <protection locked="0"/>
    </xf>
    <xf numFmtId="0" fontId="35" fillId="0" borderId="15" xfId="0" applyFont="1" applyBorder="1" applyAlignment="1" applyProtection="1">
      <alignment horizontal="center" vertical="center" wrapText="1"/>
      <protection locked="0"/>
    </xf>
    <xf numFmtId="0" fontId="25" fillId="0" borderId="15" xfId="0" applyFont="1" applyBorder="1" applyAlignment="1" applyProtection="1">
      <alignment horizontal="center" vertical="center" wrapText="1"/>
      <protection locked="0"/>
    </xf>
    <xf numFmtId="0" fontId="36" fillId="14" borderId="1" xfId="0" applyFont="1" applyFill="1" applyBorder="1" applyAlignment="1">
      <alignment horizontal="center" vertical="center" wrapText="1" readingOrder="1"/>
    </xf>
    <xf numFmtId="9" fontId="37" fillId="15" borderId="1" xfId="0" applyNumberFormat="1" applyFont="1" applyFill="1" applyBorder="1" applyAlignment="1">
      <alignment horizontal="center" vertical="center" wrapText="1" readingOrder="1"/>
    </xf>
    <xf numFmtId="9" fontId="37" fillId="16" borderId="1" xfId="0" applyNumberFormat="1" applyFont="1" applyFill="1" applyBorder="1" applyAlignment="1">
      <alignment horizontal="center" vertical="center" wrapText="1" readingOrder="1"/>
    </xf>
    <xf numFmtId="9" fontId="37" fillId="12" borderId="1" xfId="0" applyNumberFormat="1" applyFont="1" applyFill="1" applyBorder="1" applyAlignment="1">
      <alignment horizontal="center" vertical="center" wrapText="1" readingOrder="1"/>
    </xf>
    <xf numFmtId="0" fontId="38" fillId="0" borderId="19" xfId="0" applyFont="1" applyBorder="1" applyAlignment="1">
      <alignment horizontal="center" vertical="center" wrapText="1" readingOrder="1"/>
    </xf>
    <xf numFmtId="0" fontId="39" fillId="0" borderId="19" xfId="0" applyFont="1" applyBorder="1" applyAlignment="1">
      <alignment horizontal="center" vertical="center" textRotation="90" wrapText="1" readingOrder="1"/>
    </xf>
    <xf numFmtId="9" fontId="38" fillId="17" borderId="19" xfId="0" applyNumberFormat="1" applyFont="1" applyFill="1" applyBorder="1" applyAlignment="1">
      <alignment horizontal="center" vertical="center" wrapText="1" readingOrder="1"/>
    </xf>
    <xf numFmtId="9" fontId="38" fillId="0" borderId="19" xfId="0" applyNumberFormat="1" applyFont="1" applyBorder="1" applyAlignment="1">
      <alignment horizontal="center" vertical="center" wrapText="1" readingOrder="1"/>
    </xf>
    <xf numFmtId="2" fontId="38" fillId="0" borderId="19" xfId="0" applyNumberFormat="1" applyFont="1" applyBorder="1" applyAlignment="1">
      <alignment horizontal="center" vertical="center" wrapText="1" readingOrder="1"/>
    </xf>
    <xf numFmtId="0" fontId="38" fillId="0" borderId="21" xfId="0" applyFont="1" applyBorder="1" applyAlignment="1">
      <alignment horizontal="center" vertical="center" wrapText="1" readingOrder="1"/>
    </xf>
    <xf numFmtId="0" fontId="39" fillId="0" borderId="21" xfId="0" applyFont="1" applyBorder="1" applyAlignment="1">
      <alignment horizontal="center" vertical="center" textRotation="90" wrapText="1" readingOrder="1"/>
    </xf>
    <xf numFmtId="9" fontId="38" fillId="0" borderId="21" xfId="0" applyNumberFormat="1" applyFont="1" applyBorder="1" applyAlignment="1">
      <alignment horizontal="center" vertical="center" wrapText="1" readingOrder="1"/>
    </xf>
    <xf numFmtId="10" fontId="38" fillId="0" borderId="21" xfId="0" applyNumberFormat="1" applyFont="1" applyBorder="1" applyAlignment="1">
      <alignment horizontal="center" vertical="center" wrapText="1" readingOrder="1"/>
    </xf>
    <xf numFmtId="0" fontId="38" fillId="0" borderId="21" xfId="0" applyFont="1" applyBorder="1" applyAlignment="1">
      <alignment horizontal="justify" vertical="center" wrapText="1" readingOrder="1"/>
    </xf>
    <xf numFmtId="0" fontId="38" fillId="0" borderId="19" xfId="0" applyFont="1" applyBorder="1" applyAlignment="1">
      <alignment horizontal="center" vertical="center" textRotation="90" wrapText="1" readingOrder="1"/>
    </xf>
    <xf numFmtId="0" fontId="0" fillId="0" borderId="0" xfId="0" applyAlignment="1">
      <alignment vertical="top"/>
    </xf>
    <xf numFmtId="9" fontId="38" fillId="7" borderId="19" xfId="0" applyNumberFormat="1" applyFont="1" applyFill="1" applyBorder="1" applyAlignment="1">
      <alignment horizontal="center" vertical="center" wrapText="1" readingOrder="1"/>
    </xf>
    <xf numFmtId="9" fontId="42" fillId="13" borderId="21" xfId="0" applyNumberFormat="1" applyFont="1" applyFill="1" applyBorder="1" applyAlignment="1">
      <alignment horizontal="center" vertical="center" wrapText="1" readingOrder="1"/>
    </xf>
    <xf numFmtId="9" fontId="42" fillId="12" borderId="21" xfId="0" applyNumberFormat="1" applyFont="1" applyFill="1" applyBorder="1" applyAlignment="1">
      <alignment horizontal="center" vertical="center" wrapText="1" readingOrder="1"/>
    </xf>
    <xf numFmtId="2" fontId="3" fillId="0" borderId="1" xfId="0" applyNumberFormat="1" applyFont="1" applyBorder="1" applyAlignment="1" applyProtection="1">
      <alignment horizontal="center" vertical="center"/>
      <protection locked="0"/>
    </xf>
    <xf numFmtId="9" fontId="42" fillId="18" borderId="21" xfId="0" applyNumberFormat="1" applyFont="1" applyFill="1" applyBorder="1" applyAlignment="1">
      <alignment horizontal="center" vertical="center" wrapText="1" readingOrder="1"/>
    </xf>
    <xf numFmtId="9" fontId="42" fillId="13" borderId="19" xfId="0" applyNumberFormat="1" applyFont="1" applyFill="1" applyBorder="1" applyAlignment="1">
      <alignment horizontal="center" vertical="center" wrapText="1" readingOrder="1"/>
    </xf>
    <xf numFmtId="0" fontId="43" fillId="0" borderId="19" xfId="0" applyFont="1" applyBorder="1" applyAlignment="1">
      <alignment horizontal="justify" vertical="center" wrapText="1" readingOrder="1"/>
    </xf>
    <xf numFmtId="0" fontId="39" fillId="0" borderId="19" xfId="0" applyFont="1" applyBorder="1" applyAlignment="1">
      <alignment horizontal="center" vertical="center" wrapText="1" readingOrder="1"/>
    </xf>
    <xf numFmtId="9" fontId="39" fillId="0" borderId="21" xfId="0" applyNumberFormat="1" applyFont="1" applyBorder="1" applyAlignment="1">
      <alignment horizontal="center" vertical="center" wrapText="1" readingOrder="1"/>
    </xf>
    <xf numFmtId="0" fontId="19" fillId="9" borderId="9" xfId="0" applyFont="1" applyFill="1" applyBorder="1" applyAlignment="1">
      <alignment horizontal="center" vertical="center" wrapText="1"/>
    </xf>
    <xf numFmtId="0" fontId="44" fillId="0" borderId="15" xfId="0" applyFont="1" applyBorder="1" applyAlignment="1">
      <alignment horizontal="center" vertical="center" wrapText="1"/>
    </xf>
    <xf numFmtId="0" fontId="45" fillId="0" borderId="15"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16" xfId="0" quotePrefix="1" applyFont="1" applyBorder="1" applyAlignment="1">
      <alignment horizontal="center" vertical="center" wrapText="1"/>
    </xf>
    <xf numFmtId="9" fontId="3" fillId="5" borderId="1" xfId="1" applyFont="1" applyFill="1" applyBorder="1" applyAlignment="1">
      <alignment horizontal="center" vertical="center"/>
    </xf>
    <xf numFmtId="0" fontId="16" fillId="7" borderId="1" xfId="0" applyFont="1" applyFill="1" applyBorder="1" applyAlignment="1">
      <alignment horizontal="center" vertical="center" wrapText="1"/>
    </xf>
    <xf numFmtId="0" fontId="17" fillId="7" borderId="1" xfId="0" applyFont="1" applyFill="1" applyBorder="1" applyAlignment="1">
      <alignment horizontal="center" vertical="center" wrapText="1"/>
    </xf>
    <xf numFmtId="0" fontId="2" fillId="7" borderId="1" xfId="0" applyFont="1" applyFill="1" applyBorder="1" applyAlignment="1" applyProtection="1">
      <alignment horizontal="center" vertical="center" wrapText="1"/>
      <protection locked="0"/>
    </xf>
    <xf numFmtId="0" fontId="21" fillId="7" borderId="1" xfId="0" applyFont="1" applyFill="1" applyBorder="1" applyAlignment="1" applyProtection="1">
      <alignment horizontal="center" vertical="center" wrapText="1"/>
      <protection locked="0"/>
    </xf>
    <xf numFmtId="0" fontId="1" fillId="7"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7" borderId="2" xfId="0" applyFont="1" applyFill="1" applyBorder="1" applyAlignment="1">
      <alignment horizontal="center" vertical="center" wrapText="1"/>
    </xf>
    <xf numFmtId="0" fontId="26" fillId="7" borderId="1" xfId="0" applyFont="1" applyFill="1" applyBorder="1" applyAlignment="1">
      <alignment horizontal="center" vertical="center" wrapText="1"/>
    </xf>
    <xf numFmtId="0" fontId="27" fillId="7" borderId="1" xfId="0" applyFont="1" applyFill="1" applyBorder="1" applyAlignment="1">
      <alignment horizontal="center" vertical="center" wrapText="1"/>
    </xf>
    <xf numFmtId="0" fontId="1" fillId="0" borderId="1" xfId="0" applyFont="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0" fontId="2" fillId="2" borderId="11" xfId="0" applyFont="1" applyFill="1" applyBorder="1" applyAlignment="1" applyProtection="1">
      <alignment horizontal="center" vertical="center" wrapText="1"/>
      <protection locked="0"/>
    </xf>
    <xf numFmtId="0" fontId="2" fillId="2" borderId="12" xfId="0" applyFont="1" applyFill="1" applyBorder="1" applyAlignment="1" applyProtection="1">
      <alignment horizontal="center" vertical="center" wrapText="1"/>
      <protection locked="0"/>
    </xf>
    <xf numFmtId="0" fontId="3" fillId="0" borderId="1" xfId="0" applyFont="1" applyBorder="1" applyAlignment="1">
      <alignment horizontal="center" vertical="center" wrapText="1"/>
    </xf>
    <xf numFmtId="0" fontId="8" fillId="3" borderId="6" xfId="0" applyFont="1" applyFill="1" applyBorder="1" applyAlignment="1" applyProtection="1">
      <alignment horizontal="center" vertical="center" wrapText="1"/>
      <protection locked="0"/>
    </xf>
    <xf numFmtId="0" fontId="8" fillId="3" borderId="7" xfId="0" applyFont="1" applyFill="1" applyBorder="1" applyAlignment="1" applyProtection="1">
      <alignment horizontal="center" vertical="center" wrapText="1"/>
      <protection locked="0"/>
    </xf>
    <xf numFmtId="0" fontId="8" fillId="3" borderId="8" xfId="0" applyFont="1" applyFill="1" applyBorder="1" applyAlignment="1" applyProtection="1">
      <alignment horizontal="center" vertical="center" wrapText="1"/>
      <protection locked="0"/>
    </xf>
    <xf numFmtId="0" fontId="2" fillId="2" borderId="3" xfId="0" applyFont="1" applyFill="1" applyBorder="1" applyAlignment="1" applyProtection="1">
      <alignment horizontal="center" vertical="center" wrapText="1"/>
      <protection locked="0"/>
    </xf>
    <xf numFmtId="0" fontId="2" fillId="2" borderId="4"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0" fontId="3" fillId="7" borderId="1"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2" fillId="11" borderId="1" xfId="0" applyFont="1" applyFill="1" applyBorder="1" applyAlignment="1" applyProtection="1">
      <alignment horizontal="center" vertical="center" wrapText="1"/>
      <protection locked="0"/>
    </xf>
    <xf numFmtId="0" fontId="2" fillId="4"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protection locked="0"/>
    </xf>
    <xf numFmtId="0" fontId="5" fillId="3" borderId="1" xfId="0" applyFont="1" applyFill="1" applyBorder="1" applyAlignment="1" applyProtection="1">
      <alignment horizontal="center" vertical="center" wrapText="1"/>
      <protection locked="0"/>
    </xf>
    <xf numFmtId="164" fontId="2" fillId="2" borderId="1" xfId="0" applyNumberFormat="1" applyFont="1" applyFill="1" applyBorder="1" applyAlignment="1" applyProtection="1">
      <alignment horizontal="center" vertical="center" wrapText="1"/>
      <protection locked="0"/>
    </xf>
    <xf numFmtId="0" fontId="1" fillId="0" borderId="2" xfId="0" applyFont="1" applyBorder="1" applyAlignment="1">
      <alignment horizontal="center" vertical="center" wrapText="1"/>
    </xf>
    <xf numFmtId="0" fontId="1"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6" xfId="0" applyFont="1" applyBorder="1" applyAlignment="1">
      <alignment horizontal="center" vertical="center" wrapText="1"/>
    </xf>
    <xf numFmtId="0" fontId="6" fillId="6" borderId="1" xfId="0" applyFont="1" applyFill="1" applyBorder="1" applyAlignment="1" applyProtection="1">
      <alignment horizontal="center" vertical="center" wrapText="1"/>
      <protection locked="0"/>
    </xf>
    <xf numFmtId="0" fontId="5" fillId="3" borderId="3" xfId="0" applyFont="1" applyFill="1" applyBorder="1" applyAlignment="1" applyProtection="1">
      <alignment horizontal="center" vertical="center" wrapText="1"/>
      <protection locked="0"/>
    </xf>
    <xf numFmtId="0" fontId="5" fillId="3" borderId="4" xfId="0" applyFont="1" applyFill="1" applyBorder="1" applyAlignment="1" applyProtection="1">
      <alignment horizontal="center" vertical="center" wrapText="1"/>
      <protection locked="0"/>
    </xf>
    <xf numFmtId="0" fontId="5" fillId="3" borderId="5" xfId="0" applyFont="1" applyFill="1" applyBorder="1" applyAlignment="1" applyProtection="1">
      <alignment horizontal="center" vertical="center" wrapText="1"/>
      <protection locked="0"/>
    </xf>
    <xf numFmtId="0" fontId="38" fillId="0" borderId="18" xfId="0" applyFont="1" applyBorder="1" applyAlignment="1">
      <alignment horizontal="center" vertical="center" textRotation="90" wrapText="1" readingOrder="1"/>
    </xf>
    <xf numFmtId="0" fontId="38" fillId="0" borderId="20" xfId="0" applyFont="1" applyBorder="1" applyAlignment="1">
      <alignment horizontal="center" vertical="center" textRotation="90" wrapText="1" readingOrder="1"/>
    </xf>
    <xf numFmtId="0" fontId="39" fillId="0" borderId="22" xfId="0" applyFont="1" applyBorder="1" applyAlignment="1">
      <alignment horizontal="center" vertical="center" textRotation="90" wrapText="1" readingOrder="1"/>
    </xf>
    <xf numFmtId="0" fontId="39" fillId="0" borderId="20" xfId="0" applyFont="1" applyBorder="1" applyAlignment="1">
      <alignment horizontal="center" vertical="center" textRotation="90" wrapText="1" readingOrder="1"/>
    </xf>
    <xf numFmtId="0" fontId="39" fillId="0" borderId="19" xfId="0" applyFont="1" applyBorder="1" applyAlignment="1">
      <alignment horizontal="center" vertical="center" textRotation="90" wrapText="1" readingOrder="1"/>
    </xf>
    <xf numFmtId="0" fontId="36" fillId="14" borderId="1" xfId="0" applyFont="1" applyFill="1" applyBorder="1" applyAlignment="1">
      <alignment horizontal="center" vertical="center" wrapText="1" readingOrder="1"/>
    </xf>
    <xf numFmtId="0" fontId="38" fillId="0" borderId="22" xfId="0" applyFont="1" applyBorder="1" applyAlignment="1">
      <alignment horizontal="center" vertical="center" wrapText="1" readingOrder="1"/>
    </xf>
    <xf numFmtId="0" fontId="38" fillId="0" borderId="19" xfId="0" applyFont="1" applyBorder="1" applyAlignment="1">
      <alignment horizontal="center" vertical="center" wrapText="1" readingOrder="1"/>
    </xf>
    <xf numFmtId="0" fontId="36" fillId="14" borderId="3" xfId="0" applyFont="1" applyFill="1" applyBorder="1" applyAlignment="1">
      <alignment horizontal="center" vertical="center" wrapText="1" readingOrder="1"/>
    </xf>
    <xf numFmtId="0" fontId="36" fillId="14" borderId="4" xfId="0" applyFont="1" applyFill="1" applyBorder="1" applyAlignment="1">
      <alignment horizontal="center" vertical="center" wrapText="1" readingOrder="1"/>
    </xf>
    <xf numFmtId="0" fontId="36" fillId="14" borderId="5" xfId="0" applyFont="1" applyFill="1" applyBorder="1" applyAlignment="1">
      <alignment horizontal="center" vertical="center" wrapText="1" readingOrder="1"/>
    </xf>
    <xf numFmtId="0" fontId="37" fillId="11" borderId="1" xfId="0" applyFont="1" applyFill="1" applyBorder="1" applyAlignment="1">
      <alignment horizontal="center" vertical="center" wrapText="1" readingOrder="1"/>
    </xf>
    <xf numFmtId="0" fontId="37" fillId="5" borderId="1" xfId="0" applyFont="1" applyFill="1" applyBorder="1" applyAlignment="1">
      <alignment horizontal="center" vertical="center" wrapText="1" readingOrder="1"/>
    </xf>
    <xf numFmtId="0" fontId="37" fillId="12" borderId="1" xfId="0" applyFont="1" applyFill="1" applyBorder="1" applyAlignment="1">
      <alignment horizontal="center" vertical="center" wrapText="1" readingOrder="1"/>
    </xf>
  </cellXfs>
  <cellStyles count="2">
    <cellStyle name="Normal" xfId="0" builtinId="0"/>
    <cellStyle name="Porcentaje" xfId="1" builtinId="5"/>
  </cellStyles>
  <dxfs count="3">
    <dxf>
      <fill>
        <patternFill>
          <bgColor rgb="FFFFC000"/>
        </patternFill>
      </fill>
    </dxf>
    <dxf>
      <fill>
        <patternFill>
          <bgColor rgb="FFFF0000"/>
        </patternFill>
      </fill>
    </dxf>
    <dxf>
      <fill>
        <patternFill>
          <bgColor rgb="FF00B050"/>
        </patternFill>
      </fill>
    </dxf>
  </dxfs>
  <tableStyles count="0" defaultTableStyle="TableStyleMedium2" defaultPivotStyle="PivotStyleLight16"/>
  <colors>
    <mruColors>
      <color rgb="FFF23A3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5</xdr:col>
      <xdr:colOff>2846784</xdr:colOff>
      <xdr:row>4</xdr:row>
      <xdr:rowOff>912019</xdr:rowOff>
    </xdr:from>
    <xdr:ext cx="65" cy="172227"/>
    <xdr:sp macro="" textlink="">
      <xdr:nvSpPr>
        <xdr:cNvPr id="2" name="CuadroTexto 1">
          <a:extLst>
            <a:ext uri="{FF2B5EF4-FFF2-40B4-BE49-F238E27FC236}">
              <a16:creationId xmlns:a16="http://schemas.microsoft.com/office/drawing/2014/main" id="{36F73BAF-AD0A-4387-9056-1B5B984B05F3}"/>
            </a:ext>
          </a:extLst>
        </xdr:cNvPr>
        <xdr:cNvSpPr txBox="1"/>
      </xdr:nvSpPr>
      <xdr:spPr>
        <a:xfrm>
          <a:off x="11905059" y="115014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MX" sz="1100"/>
        </a:p>
      </xdr:txBody>
    </xdr:sp>
    <xdr:clientData/>
  </xdr:oneCellAnchor>
  <xdr:oneCellAnchor>
    <xdr:from>
      <xdr:col>5</xdr:col>
      <xdr:colOff>2846784</xdr:colOff>
      <xdr:row>3</xdr:row>
      <xdr:rowOff>912019</xdr:rowOff>
    </xdr:from>
    <xdr:ext cx="65" cy="172227"/>
    <xdr:sp macro="" textlink="">
      <xdr:nvSpPr>
        <xdr:cNvPr id="3" name="CuadroTexto 2">
          <a:extLst>
            <a:ext uri="{FF2B5EF4-FFF2-40B4-BE49-F238E27FC236}">
              <a16:creationId xmlns:a16="http://schemas.microsoft.com/office/drawing/2014/main" id="{13B86CF2-3464-46B3-BF9A-5F6AB838938D}"/>
            </a:ext>
          </a:extLst>
        </xdr:cNvPr>
        <xdr:cNvSpPr txBox="1"/>
      </xdr:nvSpPr>
      <xdr:spPr>
        <a:xfrm>
          <a:off x="14191059" y="3198019"/>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MX" sz="1100"/>
        </a:p>
      </xdr:txBody>
    </xdr:sp>
    <xdr:clientData/>
  </xdr:oneCellAnchor>
  <xdr:oneCellAnchor>
    <xdr:from>
      <xdr:col>5</xdr:col>
      <xdr:colOff>2846784</xdr:colOff>
      <xdr:row>4</xdr:row>
      <xdr:rowOff>912019</xdr:rowOff>
    </xdr:from>
    <xdr:ext cx="65" cy="172227"/>
    <xdr:sp macro="" textlink="">
      <xdr:nvSpPr>
        <xdr:cNvPr id="5" name="CuadroTexto 4">
          <a:extLst>
            <a:ext uri="{FF2B5EF4-FFF2-40B4-BE49-F238E27FC236}">
              <a16:creationId xmlns:a16="http://schemas.microsoft.com/office/drawing/2014/main" id="{E235DA04-B2E3-4397-85CE-6F5E3A3B4D51}"/>
            </a:ext>
          </a:extLst>
        </xdr:cNvPr>
        <xdr:cNvSpPr txBox="1"/>
      </xdr:nvSpPr>
      <xdr:spPr>
        <a:xfrm>
          <a:off x="14191059" y="654129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MX" sz="1100"/>
        </a:p>
      </xdr:txBody>
    </xdr:sp>
    <xdr:clientData/>
  </xdr:oneCellAnchor>
  <xdr:oneCellAnchor>
    <xdr:from>
      <xdr:col>5</xdr:col>
      <xdr:colOff>2846784</xdr:colOff>
      <xdr:row>4</xdr:row>
      <xdr:rowOff>912019</xdr:rowOff>
    </xdr:from>
    <xdr:ext cx="65" cy="172227"/>
    <xdr:sp macro="" textlink="">
      <xdr:nvSpPr>
        <xdr:cNvPr id="6" name="CuadroTexto 5">
          <a:extLst>
            <a:ext uri="{FF2B5EF4-FFF2-40B4-BE49-F238E27FC236}">
              <a16:creationId xmlns:a16="http://schemas.microsoft.com/office/drawing/2014/main" id="{A1A5D089-3CD8-4389-918A-547C87E0319C}"/>
            </a:ext>
          </a:extLst>
        </xdr:cNvPr>
        <xdr:cNvSpPr txBox="1"/>
      </xdr:nvSpPr>
      <xdr:spPr>
        <a:xfrm>
          <a:off x="14191059" y="654129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MX" sz="1100"/>
        </a:p>
      </xdr:txBody>
    </xdr:sp>
    <xdr:clientData/>
  </xdr:oneCellAnchor>
  <xdr:oneCellAnchor>
    <xdr:from>
      <xdr:col>5</xdr:col>
      <xdr:colOff>2846784</xdr:colOff>
      <xdr:row>5</xdr:row>
      <xdr:rowOff>912019</xdr:rowOff>
    </xdr:from>
    <xdr:ext cx="65" cy="172227"/>
    <xdr:sp macro="" textlink="">
      <xdr:nvSpPr>
        <xdr:cNvPr id="7" name="CuadroTexto 6">
          <a:extLst>
            <a:ext uri="{FF2B5EF4-FFF2-40B4-BE49-F238E27FC236}">
              <a16:creationId xmlns:a16="http://schemas.microsoft.com/office/drawing/2014/main" id="{F1400667-69EF-44E8-96BC-45D93BD7BFD1}"/>
            </a:ext>
          </a:extLst>
        </xdr:cNvPr>
        <xdr:cNvSpPr txBox="1"/>
      </xdr:nvSpPr>
      <xdr:spPr>
        <a:xfrm>
          <a:off x="11181159" y="4855369"/>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MX" sz="1100"/>
        </a:p>
      </xdr:txBody>
    </xdr:sp>
    <xdr:clientData/>
  </xdr:oneCellAnchor>
  <xdr:oneCellAnchor>
    <xdr:from>
      <xdr:col>5</xdr:col>
      <xdr:colOff>2762250</xdr:colOff>
      <xdr:row>6</xdr:row>
      <xdr:rowOff>847725</xdr:rowOff>
    </xdr:from>
    <xdr:ext cx="95250" cy="228600"/>
    <xdr:sp macro="" textlink="">
      <xdr:nvSpPr>
        <xdr:cNvPr id="9" name="Shape 16">
          <a:extLst>
            <a:ext uri="{FF2B5EF4-FFF2-40B4-BE49-F238E27FC236}">
              <a16:creationId xmlns:a16="http://schemas.microsoft.com/office/drawing/2014/main" id="{CFE732B6-FC16-4265-9889-B284F51C5C1F}"/>
            </a:ext>
          </a:extLst>
        </xdr:cNvPr>
        <xdr:cNvSpPr txBox="1"/>
      </xdr:nvSpPr>
      <xdr:spPr>
        <a:xfrm>
          <a:off x="9963150" y="4724400"/>
          <a:ext cx="95250" cy="228600"/>
        </a:xfrm>
        <a:prstGeom prst="rect">
          <a:avLst/>
        </a:prstGeom>
        <a:noFill/>
        <a:ln>
          <a:noFill/>
        </a:ln>
      </xdr:spPr>
      <xdr:txBody>
        <a:bodyPr spcFirstLastPara="1" wrap="square" lIns="0" tIns="0" rIns="0" bIns="0" anchor="t" anchorCtr="0">
          <a:sp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5</xdr:col>
      <xdr:colOff>2846784</xdr:colOff>
      <xdr:row>8</xdr:row>
      <xdr:rowOff>912019</xdr:rowOff>
    </xdr:from>
    <xdr:ext cx="65" cy="172227"/>
    <xdr:sp macro="" textlink="">
      <xdr:nvSpPr>
        <xdr:cNvPr id="10" name="CuadroTexto 9">
          <a:extLst>
            <a:ext uri="{FF2B5EF4-FFF2-40B4-BE49-F238E27FC236}">
              <a16:creationId xmlns:a16="http://schemas.microsoft.com/office/drawing/2014/main" id="{83346D1D-C5E1-4FD5-8188-A9FB9B1B03DC}"/>
            </a:ext>
          </a:extLst>
        </xdr:cNvPr>
        <xdr:cNvSpPr txBox="1"/>
      </xdr:nvSpPr>
      <xdr:spPr>
        <a:xfrm>
          <a:off x="15343584" y="4750594"/>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MX" sz="1100"/>
        </a:p>
      </xdr:txBody>
    </xdr:sp>
    <xdr:clientData/>
  </xdr:oneCellAnchor>
  <xdr:oneCellAnchor>
    <xdr:from>
      <xdr:col>5</xdr:col>
      <xdr:colOff>2846784</xdr:colOff>
      <xdr:row>8</xdr:row>
      <xdr:rowOff>912019</xdr:rowOff>
    </xdr:from>
    <xdr:ext cx="65" cy="172227"/>
    <xdr:sp macro="" textlink="">
      <xdr:nvSpPr>
        <xdr:cNvPr id="4" name="CuadroTexto 3">
          <a:extLst>
            <a:ext uri="{FF2B5EF4-FFF2-40B4-BE49-F238E27FC236}">
              <a16:creationId xmlns:a16="http://schemas.microsoft.com/office/drawing/2014/main" id="{7F28D21B-CA13-4FA5-833A-BC0EB78CAF78}"/>
            </a:ext>
          </a:extLst>
        </xdr:cNvPr>
        <xdr:cNvSpPr txBox="1"/>
      </xdr:nvSpPr>
      <xdr:spPr>
        <a:xfrm>
          <a:off x="10946209" y="2836069"/>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MX" sz="1100"/>
        </a:p>
      </xdr:txBody>
    </xdr:sp>
    <xdr:clientData/>
  </xdr:oneCellAnchor>
  <xdr:oneCellAnchor>
    <xdr:from>
      <xdr:col>5</xdr:col>
      <xdr:colOff>2846784</xdr:colOff>
      <xdr:row>9</xdr:row>
      <xdr:rowOff>912019</xdr:rowOff>
    </xdr:from>
    <xdr:ext cx="65" cy="172227"/>
    <xdr:sp macro="" textlink="">
      <xdr:nvSpPr>
        <xdr:cNvPr id="8" name="CuadroTexto 7">
          <a:extLst>
            <a:ext uri="{FF2B5EF4-FFF2-40B4-BE49-F238E27FC236}">
              <a16:creationId xmlns:a16="http://schemas.microsoft.com/office/drawing/2014/main" id="{AAAFCE21-0EB0-4D16-9D13-BC4DA05868E4}"/>
            </a:ext>
          </a:extLst>
        </xdr:cNvPr>
        <xdr:cNvSpPr txBox="1"/>
      </xdr:nvSpPr>
      <xdr:spPr>
        <a:xfrm>
          <a:off x="10946209" y="4722019"/>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lang="es-MX" sz="1100"/>
        </a:p>
      </xdr:txBody>
    </xdr:sp>
    <xdr:clientData/>
  </xdr:oneCellAnchor>
</xdr:wsDr>
</file>

<file path=xl/persons/person.xml><?xml version="1.0" encoding="utf-8"?>
<personList xmlns="http://schemas.microsoft.com/office/spreadsheetml/2018/threadedcomments" xmlns:x="http://schemas.openxmlformats.org/spreadsheetml/2006/main">
  <person displayName="Diana Belem Olvera Guerrero" id="{B2D1F887-27A5-4BE2-B85D-2761CE43F813}" userId="S::dbolvera@sesna.gob.mx::8f01aac0-06c9-4ce8-ae9c-7177df020924" providerId="AD"/>
</personList>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N4" dT="2024-10-29T00:53:08.89" personId="{B2D1F887-27A5-4BE2-B85D-2761CE43F813}" id="{751B0B5F-D98C-41E2-B1D3-29950E3BC938}">
    <text>Al ser un indicador bienal, presentó avances en 2024, los siguientes resultados estarán disponibles en mayo de 2026</text>
  </threadedComment>
  <threadedComment ref="S15" dT="2024-04-18T22:45:45.77" personId="{B2D1F887-27A5-4BE2-B85D-2761CE43F813}" id="{64ABEDDB-ECC8-4EC3-8E31-72A208446880}">
    <text>Esta meta se registro con 17% de avance en el PASH</text>
  </threadedComment>
</ThreadedComments>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plataformadigitalnacional.org/cobertura" TargetMode="External"/><Relationship Id="rId6" Type="http://schemas.microsoft.com/office/2017/10/relationships/threadedComment" Target="../threadedComments/threadedComment1.xm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B78126-CECF-4C61-9079-8520EBD7B20D}">
  <dimension ref="A1:CS17"/>
  <sheetViews>
    <sheetView tabSelected="1" zoomScale="70" zoomScaleNormal="70" workbookViewId="0">
      <pane xSplit="7" ySplit="3" topLeftCell="M4" activePane="bottomRight" state="frozen"/>
      <selection pane="topRight" activeCell="H1" sqref="H1"/>
      <selection pane="bottomLeft" activeCell="A4" sqref="A4"/>
      <selection pane="bottomRight" activeCell="C5" sqref="C5"/>
    </sheetView>
  </sheetViews>
  <sheetFormatPr baseColWidth="10" defaultColWidth="11.453125" defaultRowHeight="14.5"/>
  <cols>
    <col min="1" max="1" width="16.26953125" style="25" bestFit="1" customWidth="1"/>
    <col min="2" max="2" width="10.81640625" style="25" customWidth="1"/>
    <col min="3" max="3" width="21.1796875" style="25" customWidth="1"/>
    <col min="4" max="4" width="20.81640625" style="25" customWidth="1"/>
    <col min="5" max="5" width="39.26953125" style="25" customWidth="1"/>
    <col min="6" max="6" width="41.7265625" style="25" customWidth="1"/>
    <col min="7" max="7" width="13.7265625" style="25" customWidth="1"/>
    <col min="8" max="8" width="13.81640625" style="25" customWidth="1"/>
    <col min="9" max="9" width="15.1796875" style="25" customWidth="1"/>
    <col min="10" max="10" width="12.453125" style="25" customWidth="1"/>
    <col min="11" max="11" width="44.7265625" style="25" customWidth="1"/>
    <col min="12" max="12" width="33" style="25" customWidth="1"/>
    <col min="13" max="13" width="25.7265625" style="26" customWidth="1"/>
    <col min="14" max="14" width="11.54296875" style="26" bestFit="1" customWidth="1"/>
    <col min="15" max="15" width="12" style="26" hidden="1" customWidth="1"/>
    <col min="16" max="16" width="16.26953125" style="26" hidden="1" customWidth="1"/>
    <col min="17" max="17" width="12.453125" style="26" bestFit="1" customWidth="1"/>
    <col min="18" max="18" width="14.1796875" style="26" customWidth="1"/>
    <col min="19" max="19" width="13.453125" style="26" customWidth="1"/>
    <col min="20" max="20" width="12.54296875" style="26" hidden="1" customWidth="1"/>
    <col min="21" max="21" width="12.453125" style="26" hidden="1" customWidth="1"/>
    <col min="22" max="22" width="14.7265625" style="26" hidden="1" customWidth="1"/>
    <col min="23" max="23" width="12.7265625" style="26" hidden="1" customWidth="1"/>
    <col min="24" max="24" width="12.81640625" style="26" customWidth="1"/>
    <col min="25" max="25" width="38.453125" style="26" hidden="1" customWidth="1"/>
    <col min="26" max="27" width="35.7265625" style="26" hidden="1" customWidth="1"/>
    <col min="28" max="28" width="13.54296875" style="26" hidden="1" customWidth="1"/>
    <col min="29" max="29" width="18.26953125" style="26" hidden="1" customWidth="1"/>
    <col min="30" max="30" width="12.453125" style="26" bestFit="1" customWidth="1"/>
    <col min="31" max="31" width="10.7265625" style="26" hidden="1" customWidth="1"/>
    <col min="32" max="32" width="14" style="26" hidden="1" customWidth="1"/>
    <col min="33" max="33" width="10.453125" style="26" bestFit="1" customWidth="1"/>
    <col min="34" max="34" width="26" style="26" hidden="1" customWidth="1"/>
    <col min="35" max="35" width="41.81640625" style="26" hidden="1" customWidth="1"/>
    <col min="36" max="36" width="20.453125" style="26" hidden="1" customWidth="1"/>
    <col min="37" max="37" width="14.453125" style="26" hidden="1" customWidth="1"/>
    <col min="38" max="38" width="18.26953125" style="26" hidden="1" customWidth="1"/>
    <col min="39" max="39" width="12.7265625" style="26" customWidth="1"/>
    <col min="40" max="42" width="14.81640625" style="26" hidden="1" customWidth="1"/>
    <col min="43" max="43" width="16.81640625" style="26" hidden="1" customWidth="1"/>
    <col min="44" max="44" width="12.81640625" style="26" customWidth="1"/>
    <col min="45" max="47" width="25.7265625" style="26" hidden="1" customWidth="1"/>
    <col min="48" max="48" width="17.1796875" style="26" hidden="1" customWidth="1"/>
    <col min="49" max="49" width="23" style="26" hidden="1" customWidth="1"/>
    <col min="50" max="50" width="13.81640625" style="26" customWidth="1"/>
    <col min="51" max="52" width="13" style="26" hidden="1" customWidth="1"/>
    <col min="53" max="53" width="15.453125" style="26" hidden="1" customWidth="1"/>
    <col min="54" max="54" width="16.81640625" style="26" hidden="1" customWidth="1"/>
    <col min="55" max="55" width="12.81640625" style="26" customWidth="1"/>
    <col min="56" max="56" width="30" style="26" hidden="1" customWidth="1"/>
    <col min="57" max="57" width="38" style="26" hidden="1" customWidth="1"/>
    <col min="58" max="58" width="29.7265625" style="26" hidden="1" customWidth="1"/>
    <col min="59" max="59" width="25.1796875" style="26" hidden="1" customWidth="1"/>
    <col min="60" max="60" width="37.1796875" style="26" hidden="1" customWidth="1"/>
    <col min="61" max="61" width="14.1796875" style="26" customWidth="1"/>
    <col min="62" max="62" width="12.6328125" style="26" hidden="1" customWidth="1"/>
    <col min="63" max="63" width="12.7265625" style="26" hidden="1" customWidth="1"/>
    <col min="64" max="64" width="14.26953125" style="26" hidden="1" customWidth="1"/>
    <col min="65" max="65" width="19.26953125" style="26" hidden="1" customWidth="1"/>
    <col min="66" max="66" width="12.7265625" style="26" customWidth="1"/>
    <col min="67" max="67" width="51.7265625" style="26" hidden="1" customWidth="1"/>
    <col min="68" max="70" width="20.7265625" style="26" hidden="1" customWidth="1"/>
    <col min="71" max="71" width="33.1796875" style="26" hidden="1" customWidth="1"/>
    <col min="72" max="72" width="42.453125" style="26" customWidth="1"/>
    <col min="73" max="74" width="33.1796875" style="26" customWidth="1"/>
    <col min="75" max="75" width="33.1796875" style="27" customWidth="1"/>
    <col min="76" max="76" width="33.1796875" style="29" customWidth="1"/>
    <col min="77" max="77" width="25.1796875" style="28" customWidth="1"/>
    <col min="78" max="89" width="15.7265625" style="28" customWidth="1"/>
    <col min="90" max="90" width="33.1796875" style="20" hidden="1" customWidth="1"/>
    <col min="91" max="91" width="41" style="20" hidden="1" customWidth="1"/>
    <col min="92" max="92" width="34.1796875" style="20" hidden="1" customWidth="1"/>
    <col min="93" max="93" width="32.81640625" style="20" hidden="1" customWidth="1"/>
    <col min="94" max="94" width="46.7265625" style="20" hidden="1" customWidth="1"/>
    <col min="95" max="95" width="43.453125" style="20" hidden="1" customWidth="1"/>
    <col min="96" max="96" width="76.81640625" style="20" customWidth="1"/>
    <col min="97" max="97" width="11.453125" style="20"/>
    <col min="98" max="16384" width="11.453125" style="5"/>
  </cols>
  <sheetData>
    <row r="1" spans="1:97" ht="19.5" customHeight="1">
      <c r="A1" s="159" t="s">
        <v>0</v>
      </c>
      <c r="B1" s="145" t="s">
        <v>89</v>
      </c>
      <c r="C1" s="156" t="s">
        <v>1</v>
      </c>
      <c r="D1" s="156" t="s">
        <v>2</v>
      </c>
      <c r="E1" s="156"/>
      <c r="F1" s="156"/>
      <c r="G1" s="156"/>
      <c r="H1" s="156"/>
      <c r="I1" s="156"/>
      <c r="J1" s="156"/>
      <c r="K1" s="156" t="s">
        <v>3</v>
      </c>
      <c r="L1" s="156" t="s">
        <v>4</v>
      </c>
      <c r="M1" s="156" t="s">
        <v>5</v>
      </c>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c r="AN1" s="156"/>
      <c r="AO1" s="156"/>
      <c r="AP1" s="156"/>
      <c r="AQ1" s="156"/>
      <c r="AR1" s="156"/>
      <c r="AS1" s="156"/>
      <c r="AT1" s="156"/>
      <c r="AU1" s="156"/>
      <c r="AV1" s="156"/>
      <c r="AW1" s="156"/>
      <c r="AX1" s="156"/>
      <c r="AY1" s="156"/>
      <c r="AZ1" s="156"/>
      <c r="BA1" s="156"/>
      <c r="BB1" s="156"/>
      <c r="BC1" s="156"/>
      <c r="BD1" s="156"/>
      <c r="BE1" s="156"/>
      <c r="BF1" s="156"/>
      <c r="BG1" s="156"/>
      <c r="BH1" s="156"/>
      <c r="BI1" s="156"/>
      <c r="BJ1" s="156"/>
      <c r="BK1" s="156"/>
      <c r="BL1" s="156"/>
      <c r="BM1" s="156"/>
      <c r="BN1" s="156"/>
      <c r="BO1" s="156"/>
      <c r="BP1" s="156"/>
      <c r="BQ1" s="156"/>
      <c r="BR1" s="156"/>
      <c r="BS1" s="156"/>
      <c r="BT1" s="149" t="s">
        <v>6</v>
      </c>
      <c r="BU1" s="150"/>
      <c r="BV1" s="150"/>
      <c r="BW1" s="150"/>
      <c r="BX1" s="150"/>
      <c r="BY1" s="150"/>
      <c r="BZ1" s="150"/>
      <c r="CA1" s="150"/>
      <c r="CB1" s="150"/>
      <c r="CC1" s="150"/>
      <c r="CD1" s="150"/>
      <c r="CE1" s="150"/>
      <c r="CF1" s="150"/>
      <c r="CG1" s="150"/>
      <c r="CH1" s="150"/>
      <c r="CI1" s="150"/>
      <c r="CJ1" s="150"/>
      <c r="CK1" s="151"/>
      <c r="CL1" s="166" t="s">
        <v>7</v>
      </c>
      <c r="CM1" s="166"/>
      <c r="CN1" s="166"/>
      <c r="CO1" s="166"/>
      <c r="CP1" s="166" t="s">
        <v>8</v>
      </c>
      <c r="CQ1" s="166"/>
      <c r="CR1" s="3"/>
      <c r="CS1" s="4"/>
    </row>
    <row r="2" spans="1:97" ht="23.25" customHeight="1">
      <c r="A2" s="159"/>
      <c r="B2" s="146"/>
      <c r="C2" s="156"/>
      <c r="D2" s="156"/>
      <c r="E2" s="156"/>
      <c r="F2" s="156"/>
      <c r="G2" s="156"/>
      <c r="H2" s="156"/>
      <c r="I2" s="156"/>
      <c r="J2" s="156"/>
      <c r="K2" s="156"/>
      <c r="L2" s="156"/>
      <c r="M2" s="156" t="s">
        <v>9</v>
      </c>
      <c r="N2" s="157" t="s">
        <v>10</v>
      </c>
      <c r="O2" s="157"/>
      <c r="P2" s="157"/>
      <c r="Q2" s="157"/>
      <c r="R2" s="157"/>
      <c r="S2" s="152" t="s">
        <v>11</v>
      </c>
      <c r="T2" s="153"/>
      <c r="U2" s="153"/>
      <c r="V2" s="153"/>
      <c r="W2" s="153"/>
      <c r="X2" s="153"/>
      <c r="Y2" s="153"/>
      <c r="Z2" s="153"/>
      <c r="AA2" s="153"/>
      <c r="AB2" s="153"/>
      <c r="AC2" s="154"/>
      <c r="AD2" s="158" t="s">
        <v>12</v>
      </c>
      <c r="AE2" s="158"/>
      <c r="AF2" s="158"/>
      <c r="AG2" s="158"/>
      <c r="AH2" s="158"/>
      <c r="AI2" s="158"/>
      <c r="AJ2" s="158"/>
      <c r="AK2" s="158"/>
      <c r="AL2" s="158"/>
      <c r="AM2" s="156" t="s">
        <v>13</v>
      </c>
      <c r="AN2" s="156"/>
      <c r="AO2" s="156"/>
      <c r="AP2" s="156"/>
      <c r="AQ2" s="156"/>
      <c r="AR2" s="156"/>
      <c r="AS2" s="156"/>
      <c r="AT2" s="156"/>
      <c r="AU2" s="156"/>
      <c r="AV2" s="156"/>
      <c r="AW2" s="156"/>
      <c r="AX2" s="156" t="s">
        <v>14</v>
      </c>
      <c r="AY2" s="156"/>
      <c r="AZ2" s="156"/>
      <c r="BA2" s="156"/>
      <c r="BB2" s="156"/>
      <c r="BC2" s="156"/>
      <c r="BD2" s="156"/>
      <c r="BE2" s="156"/>
      <c r="BF2" s="156"/>
      <c r="BG2" s="156"/>
      <c r="BH2" s="156"/>
      <c r="BI2" s="156" t="s">
        <v>15</v>
      </c>
      <c r="BJ2" s="156"/>
      <c r="BK2" s="156"/>
      <c r="BL2" s="156"/>
      <c r="BM2" s="156"/>
      <c r="BN2" s="156"/>
      <c r="BO2" s="156"/>
      <c r="BP2" s="156"/>
      <c r="BQ2" s="156"/>
      <c r="BR2" s="156"/>
      <c r="BS2" s="156"/>
      <c r="BT2" s="156" t="s">
        <v>16</v>
      </c>
      <c r="BU2" s="160" t="s">
        <v>17</v>
      </c>
      <c r="BV2" s="160"/>
      <c r="BW2" s="161" t="s">
        <v>18</v>
      </c>
      <c r="BX2" s="161" t="s">
        <v>19</v>
      </c>
      <c r="BY2" s="156" t="s">
        <v>20</v>
      </c>
      <c r="BZ2" s="167" t="s">
        <v>21</v>
      </c>
      <c r="CA2" s="168"/>
      <c r="CB2" s="168"/>
      <c r="CC2" s="168"/>
      <c r="CD2" s="168"/>
      <c r="CE2" s="168"/>
      <c r="CF2" s="168"/>
      <c r="CG2" s="168"/>
      <c r="CH2" s="168"/>
      <c r="CI2" s="168"/>
      <c r="CJ2" s="168"/>
      <c r="CK2" s="169"/>
      <c r="CL2" s="166"/>
      <c r="CM2" s="166"/>
      <c r="CN2" s="166"/>
      <c r="CO2" s="166"/>
      <c r="CP2" s="166"/>
      <c r="CQ2" s="166"/>
      <c r="CR2" s="3"/>
      <c r="CS2" s="4"/>
    </row>
    <row r="3" spans="1:97" ht="65">
      <c r="A3" s="159"/>
      <c r="B3" s="147"/>
      <c r="C3" s="156"/>
      <c r="D3" s="1" t="s">
        <v>22</v>
      </c>
      <c r="E3" s="1" t="s">
        <v>23</v>
      </c>
      <c r="F3" s="1" t="s">
        <v>24</v>
      </c>
      <c r="G3" s="1" t="s">
        <v>25</v>
      </c>
      <c r="H3" s="1" t="s">
        <v>26</v>
      </c>
      <c r="I3" s="1" t="s">
        <v>27</v>
      </c>
      <c r="J3" s="1" t="s">
        <v>28</v>
      </c>
      <c r="K3" s="156"/>
      <c r="L3" s="156"/>
      <c r="M3" s="156"/>
      <c r="N3" s="1" t="s">
        <v>29</v>
      </c>
      <c r="O3" s="1" t="s">
        <v>30</v>
      </c>
      <c r="P3" s="1" t="s">
        <v>31</v>
      </c>
      <c r="Q3" s="1" t="s">
        <v>32</v>
      </c>
      <c r="R3" s="1" t="s">
        <v>33</v>
      </c>
      <c r="S3" s="1" t="s">
        <v>34</v>
      </c>
      <c r="T3" s="1" t="s">
        <v>35</v>
      </c>
      <c r="U3" s="1" t="s">
        <v>36</v>
      </c>
      <c r="V3" s="30" t="s">
        <v>37</v>
      </c>
      <c r="W3" s="1" t="s">
        <v>38</v>
      </c>
      <c r="X3" s="1" t="s">
        <v>39</v>
      </c>
      <c r="Y3" s="1" t="s">
        <v>40</v>
      </c>
      <c r="Z3" s="1" t="s">
        <v>41</v>
      </c>
      <c r="AA3" s="1" t="s">
        <v>42</v>
      </c>
      <c r="AB3" s="1" t="s">
        <v>43</v>
      </c>
      <c r="AC3" s="6" t="s">
        <v>44</v>
      </c>
      <c r="AD3" s="1" t="s">
        <v>34</v>
      </c>
      <c r="AE3" s="1" t="s">
        <v>35</v>
      </c>
      <c r="AF3" s="1" t="s">
        <v>38</v>
      </c>
      <c r="AG3" s="1" t="s">
        <v>39</v>
      </c>
      <c r="AH3" s="1" t="s">
        <v>40</v>
      </c>
      <c r="AI3" s="1" t="s">
        <v>41</v>
      </c>
      <c r="AJ3" s="1" t="s">
        <v>42</v>
      </c>
      <c r="AK3" s="1" t="s">
        <v>43</v>
      </c>
      <c r="AL3" s="6" t="s">
        <v>44</v>
      </c>
      <c r="AM3" s="1" t="s">
        <v>34</v>
      </c>
      <c r="AN3" s="1" t="s">
        <v>35</v>
      </c>
      <c r="AO3" s="1" t="s">
        <v>36</v>
      </c>
      <c r="AP3" s="30" t="s">
        <v>37</v>
      </c>
      <c r="AQ3" s="1" t="s">
        <v>38</v>
      </c>
      <c r="AR3" s="1" t="s">
        <v>39</v>
      </c>
      <c r="AS3" s="1" t="s">
        <v>40</v>
      </c>
      <c r="AT3" s="1" t="s">
        <v>41</v>
      </c>
      <c r="AU3" s="1" t="s">
        <v>42</v>
      </c>
      <c r="AV3" s="1" t="s">
        <v>43</v>
      </c>
      <c r="AW3" s="6" t="s">
        <v>44</v>
      </c>
      <c r="AX3" s="1" t="s">
        <v>34</v>
      </c>
      <c r="AY3" s="1" t="s">
        <v>35</v>
      </c>
      <c r="AZ3" s="1" t="s">
        <v>36</v>
      </c>
      <c r="BA3" s="30" t="s">
        <v>37</v>
      </c>
      <c r="BB3" s="1" t="s">
        <v>38</v>
      </c>
      <c r="BC3" s="1" t="s">
        <v>39</v>
      </c>
      <c r="BD3" s="1" t="s">
        <v>40</v>
      </c>
      <c r="BE3" s="1" t="s">
        <v>41</v>
      </c>
      <c r="BF3" s="1" t="s">
        <v>42</v>
      </c>
      <c r="BG3" s="1" t="s">
        <v>43</v>
      </c>
      <c r="BH3" s="6" t="s">
        <v>44</v>
      </c>
      <c r="BI3" s="1" t="s">
        <v>34</v>
      </c>
      <c r="BJ3" s="1" t="s">
        <v>35</v>
      </c>
      <c r="BK3" s="1" t="s">
        <v>36</v>
      </c>
      <c r="BL3" s="30" t="s">
        <v>37</v>
      </c>
      <c r="BM3" s="1" t="s">
        <v>38</v>
      </c>
      <c r="BN3" s="1" t="s">
        <v>39</v>
      </c>
      <c r="BO3" s="1" t="s">
        <v>40</v>
      </c>
      <c r="BP3" s="1" t="s">
        <v>41</v>
      </c>
      <c r="BQ3" s="1" t="s">
        <v>42</v>
      </c>
      <c r="BR3" s="1" t="s">
        <v>43</v>
      </c>
      <c r="BS3" s="6" t="s">
        <v>44</v>
      </c>
      <c r="BT3" s="156"/>
      <c r="BU3" s="1" t="s">
        <v>45</v>
      </c>
      <c r="BV3" s="1" t="s">
        <v>46</v>
      </c>
      <c r="BW3" s="161"/>
      <c r="BX3" s="161"/>
      <c r="BY3" s="156"/>
      <c r="BZ3" s="1" t="s">
        <v>47</v>
      </c>
      <c r="CA3" s="1" t="s">
        <v>48</v>
      </c>
      <c r="CB3" s="1" t="s">
        <v>49</v>
      </c>
      <c r="CC3" s="1" t="s">
        <v>50</v>
      </c>
      <c r="CD3" s="1" t="s">
        <v>51</v>
      </c>
      <c r="CE3" s="1" t="s">
        <v>52</v>
      </c>
      <c r="CF3" s="1" t="s">
        <v>53</v>
      </c>
      <c r="CG3" s="1" t="s">
        <v>54</v>
      </c>
      <c r="CH3" s="1" t="s">
        <v>55</v>
      </c>
      <c r="CI3" s="1" t="s">
        <v>56</v>
      </c>
      <c r="CJ3" s="1" t="s">
        <v>57</v>
      </c>
      <c r="CK3" s="1" t="s">
        <v>58</v>
      </c>
      <c r="CL3" s="2" t="s">
        <v>59</v>
      </c>
      <c r="CM3" s="2" t="s">
        <v>41</v>
      </c>
      <c r="CN3" s="2" t="s">
        <v>42</v>
      </c>
      <c r="CO3" s="2" t="s">
        <v>43</v>
      </c>
      <c r="CP3" s="2" t="s">
        <v>60</v>
      </c>
      <c r="CQ3" s="2" t="s">
        <v>61</v>
      </c>
      <c r="CR3" s="7" t="s">
        <v>62</v>
      </c>
      <c r="CS3" s="4"/>
    </row>
    <row r="4" spans="1:97" s="21" customFormat="1" ht="199.5" customHeight="1">
      <c r="A4" s="8" t="s">
        <v>63</v>
      </c>
      <c r="B4" s="8" t="s">
        <v>81</v>
      </c>
      <c r="C4" s="49" t="s">
        <v>119</v>
      </c>
      <c r="D4" s="135" t="s">
        <v>84</v>
      </c>
      <c r="E4" s="51" t="s">
        <v>220</v>
      </c>
      <c r="F4" s="52" t="s">
        <v>124</v>
      </c>
      <c r="G4" s="50" t="s">
        <v>85</v>
      </c>
      <c r="H4" s="50" t="s">
        <v>120</v>
      </c>
      <c r="I4" s="50" t="s">
        <v>66</v>
      </c>
      <c r="J4" s="50" t="s">
        <v>67</v>
      </c>
      <c r="K4" s="51" t="s">
        <v>86</v>
      </c>
      <c r="L4" s="51" t="s">
        <v>87</v>
      </c>
      <c r="M4" s="53" t="s">
        <v>88</v>
      </c>
      <c r="N4" s="37" t="s">
        <v>91</v>
      </c>
      <c r="O4" s="11" t="s">
        <v>180</v>
      </c>
      <c r="P4" s="11" t="str">
        <f t="shared" ref="P4:P16" si="0">IF(ISERROR((-1)*(100-((O4*100)/N4))),"",((-1)*(100-((O4*100)/N4))))</f>
        <v/>
      </c>
      <c r="Q4" s="11" t="str">
        <f t="shared" ref="Q4:Q9" si="1">IF(ISERROR(IF(M$12="Ascendente",(IF(AND(P4&gt;=(-5),P4&lt;=15),"Aceptable",(IF(AND(P4&gt;=(-10),P4&lt;(-5)),"Riesgo","Crítico")))),(IF(AND(P4&gt;=(-15),P4&lt;=5),"Aceptable",(IF(AND(P4&gt;5,P4&lt;=15),"Riesgo","Crítico")))))),"",(IF(M4="Ascendente",(IF(AND(P4&gt;=(-5),P4&lt;=15),"Aceptable",(IF(AND(P4&gt;=(-10),P4&lt;(-5)),"Riesgo","Crítico")))),(IF(AND(P4&gt;=(-15),P4&lt;=5),"Aceptable",(IF(AND(P4&gt;5,P4&lt;=15),"Riesgo","Crítico")))))))</f>
        <v>Crítico</v>
      </c>
      <c r="R4" s="11"/>
      <c r="S4" s="37" t="s">
        <v>91</v>
      </c>
      <c r="T4" s="11" t="s">
        <v>180</v>
      </c>
      <c r="U4" s="11"/>
      <c r="V4" s="11"/>
      <c r="W4" s="11" t="str">
        <f>IF(ISERROR((-1)*(100-((T4*100)/S4))),"",((-1)*(100-((T4*100)/S4))))</f>
        <v/>
      </c>
      <c r="X4" s="11" t="str">
        <f t="shared" ref="X4:X9" si="2">IF(ISERROR(IF(R$12="Ascendente",(IF(AND(W4&gt;=(-5),W4&lt;=15),"Aceptable",(IF(AND(W4&gt;=(-10),W4&lt;(-5)),"Riesgo","Crítico")))),(IF(AND(W4&gt;=(-15),W4&lt;=5),"Aceptable",(IF(AND(W4&gt;5,W4&lt;=15),"Riesgo","Crítico")))))),"",(IF(R4="Ascendente",(IF(AND(W4&gt;=(-5),W4&lt;=15),"Aceptable",(IF(AND(W4&gt;=(-10),W4&lt;(-5)),"Riesgo","Crítico")))),(IF(AND(W4&gt;=(-15),W4&lt;=5),"Aceptable",(IF(AND(W4&gt;5,W4&lt;=15),"Riesgo","Crítico")))))))</f>
        <v>Crítico</v>
      </c>
      <c r="Y4" s="11"/>
      <c r="Z4" s="11"/>
      <c r="AA4" s="11"/>
      <c r="AB4" s="11"/>
      <c r="AC4" s="11"/>
      <c r="AD4" s="37" t="s">
        <v>91</v>
      </c>
      <c r="AE4" s="11" t="s">
        <v>180</v>
      </c>
      <c r="AF4" s="11" t="str">
        <f t="shared" ref="AF4:AF11" si="3">IF(ISERROR((-1)*(100-((AE4*100)/AD4))),"",((-1)*(100-((AE4*100)/AD4))))</f>
        <v/>
      </c>
      <c r="AG4" s="11" t="str">
        <f t="shared" ref="AG4:AG12" si="4">IF(ISERROR(IF(AC$12="Ascendente",(IF(AND(AF4&gt;=(-5),AF4&lt;=15),"Aceptable",(IF(AND(AF4&gt;=(-10),AF4&lt;(-5)),"Riesgo","Crítico")))),(IF(AND(AF4&gt;=(-15),AF4&lt;=5),"Aceptable",(IF(AND(AF4&gt;5,AF4&lt;=15),"Riesgo","Crítico")))))),"",(IF(AC4="Ascendente",(IF(AND(AF4&gt;=(-5),AF4&lt;=15),"Aceptable",(IF(AND(AF4&gt;=(-10),AF4&lt;(-5)),"Riesgo","Crítico")))),(IF(AND(AF4&gt;=(-15),AF4&lt;=5),"Aceptable",(IF(AND(AF4&gt;5,AF4&lt;=15),"Riesgo","Crítico")))))))</f>
        <v>Crítico</v>
      </c>
      <c r="AH4" s="10"/>
      <c r="AI4" s="10"/>
      <c r="AJ4" s="10"/>
      <c r="AK4" s="10"/>
      <c r="AL4" s="10"/>
      <c r="AM4" s="37" t="s">
        <v>91</v>
      </c>
      <c r="AN4" s="123" t="s">
        <v>180</v>
      </c>
      <c r="AO4" s="11"/>
      <c r="AP4" s="11"/>
      <c r="AQ4" s="11" t="str">
        <f t="shared" ref="AQ4:AQ11" si="5">IF(ISERROR((-1)*(100-((AN4*100)/AM4))),"",((-1)*(100-((AN4*100)/AM4))))</f>
        <v/>
      </c>
      <c r="AR4" s="11" t="str">
        <f t="shared" ref="AR4:AR12" si="6">IF(ISERROR(IF(Y$12="Ascendente",(IF(AND(AQ4&gt;=(-5),AQ4&lt;=15),"Aceptable",(IF(AND(AQ4&gt;=(-10),AQ4&lt;(-5)),"Riesgo","Crítico")))),(IF(AND(AQ4&gt;=(-15),AQ4&lt;=5),"Aceptable",(IF(AND(AQ4&gt;5,AQ4&lt;=15),"Riesgo","Crítico")))))),"",(IF(Y4="Ascendente",(IF(AND(AQ4&gt;=(-5),AQ4&lt;=15),"Aceptable",(IF(AND(AQ4&gt;=(-10),AQ4&lt;(-5)),"Riesgo","Crítico")))),(IF(AND(AQ4&gt;=(-15),AQ4&lt;=5),"Aceptable",(IF(AND(AQ4&gt;5,AQ4&lt;=15),"Riesgo","Crítico")))))))</f>
        <v>Crítico</v>
      </c>
      <c r="AS4" s="10"/>
      <c r="AT4" s="10"/>
      <c r="AU4" s="10"/>
      <c r="AV4" s="11"/>
      <c r="AW4" s="11"/>
      <c r="AX4" s="37" t="s">
        <v>91</v>
      </c>
      <c r="AY4" s="11" t="s">
        <v>180</v>
      </c>
      <c r="AZ4" s="11"/>
      <c r="BA4" s="11"/>
      <c r="BB4" s="11" t="str">
        <f t="shared" ref="BB4:BB11" si="7">IF(ISERROR((-1)*(100-((AY4*100)/AX4))),"",((-1)*(100-((AY4*100)/AX4))))</f>
        <v/>
      </c>
      <c r="BC4" s="11" t="str">
        <f>IF(ISERROR(IF(AH$12="Ascendente",(IF(AND(BB4&gt;=(-5),BB4&lt;=15),"Aceptable",(IF(AND(BB4&gt;=(-10),BB4&lt;(-5)),"Riesgo","Crítico")))),(IF(AND(BB4&gt;=(-15),BB4&lt;=5),"Aceptable",(IF(AND(BB4&gt;5,BB4&lt;=15),"Riesgo","Crítico")))))),"",(IF(AH4="Ascendente",(IF(AND(BB4&gt;=(-5),BB4&lt;=15),"Aceptable",(IF(AND(BB4&gt;=(-10),BB4&lt;(-5)),"Riesgo","Crítico")))),(IF(AND(BB4&gt;=(-15),BB4&lt;=5),"Aceptable",(IF(AND(BB4&gt;5,BB4&lt;=15),"Riesgo","Crítico")))))))</f>
        <v>Crítico</v>
      </c>
      <c r="BD4" s="11"/>
      <c r="BE4" s="11"/>
      <c r="BF4" s="11"/>
      <c r="BG4" s="11"/>
      <c r="BH4" s="11"/>
      <c r="BI4" s="37" t="s">
        <v>91</v>
      </c>
      <c r="BJ4" s="11" t="s">
        <v>180</v>
      </c>
      <c r="BK4" s="11"/>
      <c r="BL4" s="11"/>
      <c r="BM4" s="11" t="str">
        <f t="shared" ref="BM4:BM11" si="8">IF(ISERROR((-1)*(100-((BJ4*100)/BI4))),"",((-1)*(100-((BJ4*100)/BI4))))</f>
        <v/>
      </c>
      <c r="BN4" s="11" t="str">
        <f>IF(ISERROR(IF(AS$12="Ascendente",(IF(AND(BM4&gt;=(-5),BM4&lt;=15),"Aceptable",(IF(AND(BM4&gt;=(-10),BM4&lt;(-5)),"Riesgo","Crítico")))),(IF(AND(BM4&gt;=(-15),BM4&lt;=5),"Aceptable",(IF(AND(BM4&gt;5,BM4&lt;=15),"Riesgo","Crítico")))))),"",(IF(AS4="Ascendente",(IF(AND(BM4&gt;=(-5),BM4&lt;=15),"Aceptable",(IF(AND(BM4&gt;=(-10),BM4&lt;(-5)),"Riesgo","Crítico")))),(IF(AND(BM4&gt;=(-15),BM4&lt;=5),"Aceptable",(IF(AND(BM4&gt;5,BM4&lt;=15),"Riesgo","Crítico")))))))</f>
        <v>Crítico</v>
      </c>
      <c r="BO4" s="10"/>
      <c r="BP4" s="13"/>
      <c r="BQ4" s="13"/>
      <c r="BR4" s="10"/>
      <c r="BS4" s="13"/>
      <c r="BT4" s="155" t="s">
        <v>82</v>
      </c>
      <c r="BU4" s="155"/>
      <c r="BV4" s="155"/>
      <c r="BW4" s="155"/>
      <c r="BX4" s="155"/>
      <c r="BY4" s="155"/>
      <c r="BZ4" s="14"/>
      <c r="CA4" s="14"/>
      <c r="CB4" s="14"/>
      <c r="CC4" s="14"/>
      <c r="CD4" s="14"/>
      <c r="CE4" s="14"/>
      <c r="CF4" s="14"/>
      <c r="CG4" s="14"/>
      <c r="CH4" s="14"/>
      <c r="CI4" s="14"/>
      <c r="CJ4" s="14"/>
      <c r="CK4" s="14"/>
      <c r="CL4" s="15"/>
      <c r="CM4" s="16"/>
      <c r="CN4" s="17"/>
      <c r="CO4" s="18"/>
      <c r="CP4" s="18"/>
      <c r="CQ4" s="18"/>
      <c r="CR4" s="19"/>
      <c r="CS4" s="20"/>
    </row>
    <row r="5" spans="1:97" s="23" customFormat="1" ht="191.25" customHeight="1">
      <c r="A5" s="8" t="s">
        <v>69</v>
      </c>
      <c r="B5" s="8" t="s">
        <v>128</v>
      </c>
      <c r="C5" s="34" t="s">
        <v>121</v>
      </c>
      <c r="D5" s="136" t="s">
        <v>148</v>
      </c>
      <c r="E5" s="47" t="s">
        <v>150</v>
      </c>
      <c r="F5" s="47" t="s">
        <v>218</v>
      </c>
      <c r="G5" s="46" t="s">
        <v>64</v>
      </c>
      <c r="H5" s="46" t="s">
        <v>90</v>
      </c>
      <c r="I5" s="46" t="s">
        <v>66</v>
      </c>
      <c r="J5" s="46" t="s">
        <v>67</v>
      </c>
      <c r="K5" s="9" t="s">
        <v>123</v>
      </c>
      <c r="L5" s="47" t="s">
        <v>122</v>
      </c>
      <c r="M5" s="48" t="s">
        <v>68</v>
      </c>
      <c r="N5" s="73">
        <v>0.48</v>
      </c>
      <c r="O5" s="11"/>
      <c r="P5" s="11">
        <f t="shared" si="0"/>
        <v>-100</v>
      </c>
      <c r="Q5" s="11" t="str">
        <f t="shared" si="1"/>
        <v>Crítico</v>
      </c>
      <c r="R5" s="11"/>
      <c r="S5" s="37" t="s">
        <v>91</v>
      </c>
      <c r="T5" s="11"/>
      <c r="U5" s="11"/>
      <c r="V5" s="11"/>
      <c r="W5" s="11" t="str">
        <f>IF(ISERROR((-1)*(100-((T5*100)/S5))),"",((-1)*(100-((T5*100)/S5))))</f>
        <v/>
      </c>
      <c r="X5" s="11" t="str">
        <f t="shared" si="2"/>
        <v>Crítico</v>
      </c>
      <c r="Y5" s="11"/>
      <c r="Z5" s="11"/>
      <c r="AA5" s="11"/>
      <c r="AB5" s="11"/>
      <c r="AC5" s="11"/>
      <c r="AD5" s="37" t="s">
        <v>91</v>
      </c>
      <c r="AE5" s="11"/>
      <c r="AF5" s="11" t="str">
        <f t="shared" si="3"/>
        <v/>
      </c>
      <c r="AG5" s="11" t="str">
        <f t="shared" si="4"/>
        <v>Crítico</v>
      </c>
      <c r="AH5" s="10"/>
      <c r="AI5" s="10"/>
      <c r="AJ5" s="10"/>
      <c r="AK5" s="10"/>
      <c r="AL5" s="10"/>
      <c r="AM5" s="37" t="s">
        <v>91</v>
      </c>
      <c r="AN5" s="11"/>
      <c r="AO5" s="11"/>
      <c r="AP5" s="11"/>
      <c r="AQ5" s="11" t="str">
        <f t="shared" si="5"/>
        <v/>
      </c>
      <c r="AR5" s="11" t="str">
        <f t="shared" si="6"/>
        <v>Crítico</v>
      </c>
      <c r="AS5" s="11"/>
      <c r="AT5" s="11"/>
      <c r="AU5" s="11"/>
      <c r="AV5" s="11"/>
      <c r="AW5" s="11"/>
      <c r="AX5" s="37" t="s">
        <v>91</v>
      </c>
      <c r="AY5" s="11"/>
      <c r="AZ5" s="11"/>
      <c r="BA5" s="11"/>
      <c r="BB5" s="11" t="str">
        <f t="shared" si="7"/>
        <v/>
      </c>
      <c r="BC5" s="11" t="str">
        <f>IF(ISERROR(IF(AH$12="Ascendente",(IF(AND(BB5&gt;=(-5),BB5&lt;=15),"Aceptable",(IF(AND(BB5&gt;=(-10),BB5&lt;(-5)),"Riesgo","Crítico")))),(IF(AND(BB5&gt;=(-15),BB5&lt;=5),"Aceptable",(IF(AND(BB5&gt;5,BB5&lt;=15),"Riesgo","Crítico")))))),"",(IF(AH5="Ascendente",(IF(AND(BB5&gt;=(-5),BB5&lt;=15),"Aceptable",(IF(AND(BB5&gt;=(-10),BB5&lt;(-5)),"Riesgo","Crítico")))),(IF(AND(BB5&gt;=(-15),BB5&lt;=5),"Aceptable",(IF(AND(BB5&gt;5,BB5&lt;=15),"Riesgo","Crítico")))))))</f>
        <v>Crítico</v>
      </c>
      <c r="BD5" s="11"/>
      <c r="BE5" s="11"/>
      <c r="BF5" s="11"/>
      <c r="BG5" s="11"/>
      <c r="BH5" s="11"/>
      <c r="BI5" s="12">
        <v>0.48</v>
      </c>
      <c r="BJ5" s="11"/>
      <c r="BK5" s="11"/>
      <c r="BL5" s="11"/>
      <c r="BM5" s="11">
        <f t="shared" si="8"/>
        <v>-100</v>
      </c>
      <c r="BN5" s="11" t="str">
        <f>IF(ISERROR(IF(AS$12="Ascendente",(IF(AND(BM5&gt;=(-5),BM5&lt;=15),"Aceptable",(IF(AND(BM5&gt;=(-10),BM5&lt;(-5)),"Riesgo","Crítico")))),(IF(AND(BM5&gt;=(-15),BM5&lt;=5),"Aceptable",(IF(AND(BM5&gt;5,BM5&lt;=15),"Riesgo","Crítico")))))),"",(IF(AS5="Ascendente",(IF(AND(BM5&gt;=(-5),BM5&lt;=15),"Aceptable",(IF(AND(BM5&gt;=(-10),BM5&lt;(-5)),"Riesgo","Crítico")))),(IF(AND(BM5&gt;=(-15),BM5&lt;=5),"Aceptable",(IF(AND(BM5&gt;5,BM5&lt;=15),"Riesgo","Crítico")))))))</f>
        <v>Crítico</v>
      </c>
      <c r="BO5" s="10"/>
      <c r="BP5" s="10"/>
      <c r="BQ5" s="10"/>
      <c r="BR5" s="10"/>
      <c r="BS5" s="10"/>
      <c r="BT5" s="155" t="s">
        <v>83</v>
      </c>
      <c r="BU5" s="155"/>
      <c r="BV5" s="155"/>
      <c r="BW5" s="155"/>
      <c r="BX5" s="155"/>
      <c r="BY5" s="155"/>
      <c r="BZ5" s="14"/>
      <c r="CA5" s="14"/>
      <c r="CB5" s="14"/>
      <c r="CC5" s="14"/>
      <c r="CD5" s="14"/>
      <c r="CE5" s="14"/>
      <c r="CF5" s="14"/>
      <c r="CG5" s="14"/>
      <c r="CH5" s="14"/>
      <c r="CI5" s="14"/>
      <c r="CJ5" s="14"/>
      <c r="CK5" s="14"/>
      <c r="CL5" s="13"/>
      <c r="CM5" s="13"/>
      <c r="CN5" s="13"/>
      <c r="CO5" s="13"/>
      <c r="CP5" s="13"/>
      <c r="CQ5" s="13"/>
      <c r="CR5" s="19"/>
      <c r="CS5" s="20"/>
    </row>
    <row r="6" spans="1:97" s="23" customFormat="1" ht="168.75" customHeight="1">
      <c r="A6" s="144" t="s">
        <v>71</v>
      </c>
      <c r="B6" s="32" t="s">
        <v>81</v>
      </c>
      <c r="C6" s="33" t="s">
        <v>125</v>
      </c>
      <c r="D6" s="137" t="s">
        <v>70</v>
      </c>
      <c r="E6" s="9" t="s">
        <v>188</v>
      </c>
      <c r="F6" s="22" t="s">
        <v>152</v>
      </c>
      <c r="G6" s="72" t="s">
        <v>72</v>
      </c>
      <c r="H6" s="9" t="s">
        <v>65</v>
      </c>
      <c r="I6" s="9" t="s">
        <v>66</v>
      </c>
      <c r="J6" s="9" t="s">
        <v>67</v>
      </c>
      <c r="K6" s="9" t="s">
        <v>126</v>
      </c>
      <c r="L6" s="10" t="s">
        <v>127</v>
      </c>
      <c r="M6" s="10" t="s">
        <v>68</v>
      </c>
      <c r="N6" s="35">
        <v>0.85</v>
      </c>
      <c r="O6" s="36"/>
      <c r="P6" s="36">
        <f t="shared" si="0"/>
        <v>-100</v>
      </c>
      <c r="Q6" s="36" t="str">
        <f t="shared" si="1"/>
        <v>Crítico</v>
      </c>
      <c r="R6" s="36"/>
      <c r="S6" s="37" t="s">
        <v>91</v>
      </c>
      <c r="T6" s="11"/>
      <c r="U6" s="11"/>
      <c r="V6" s="11"/>
      <c r="W6" s="11" t="str">
        <f>IF(ISERROR((-1)*(100-((T6*100)/S6))),"",((-1)*(100-((T6*100)/S6))))</f>
        <v/>
      </c>
      <c r="X6" s="11" t="str">
        <f t="shared" si="2"/>
        <v>Crítico</v>
      </c>
      <c r="Y6" s="11"/>
      <c r="Z6" s="11"/>
      <c r="AA6" s="11"/>
      <c r="AB6" s="11"/>
      <c r="AC6" s="11"/>
      <c r="AD6" s="38">
        <v>0.55000000000000004</v>
      </c>
      <c r="AE6" s="11"/>
      <c r="AF6" s="11">
        <f t="shared" si="3"/>
        <v>-100</v>
      </c>
      <c r="AG6" s="11" t="str">
        <f t="shared" si="4"/>
        <v>Crítico</v>
      </c>
      <c r="AH6" s="10"/>
      <c r="AI6" s="10"/>
      <c r="AJ6" s="10"/>
      <c r="AK6" s="10"/>
      <c r="AL6" s="10"/>
      <c r="AM6" s="38">
        <v>0.8</v>
      </c>
      <c r="AN6" s="89"/>
      <c r="AO6" s="90"/>
      <c r="AP6" s="90"/>
      <c r="AQ6" s="11">
        <f t="shared" si="5"/>
        <v>-100</v>
      </c>
      <c r="AR6" s="36" t="str">
        <f t="shared" si="6"/>
        <v>Crítico</v>
      </c>
      <c r="AS6" s="91"/>
      <c r="AT6" s="91"/>
      <c r="AU6" s="91"/>
      <c r="AV6" s="11"/>
      <c r="AW6" s="11"/>
      <c r="AX6" s="37" t="s">
        <v>91</v>
      </c>
      <c r="AY6" s="11"/>
      <c r="AZ6" s="11"/>
      <c r="BA6" s="11"/>
      <c r="BB6" s="11" t="str">
        <f t="shared" si="7"/>
        <v/>
      </c>
      <c r="BC6" s="11" t="str">
        <f>IF(ISERROR(IF(AH$12="Ascendente",(IF(AND(BB6&gt;=(-5),BB6&lt;=15),"Aceptable",(IF(AND(BB6&gt;=(-10),BB6&lt;(-5)),"Riesgo","Crítico")))),(IF(AND(BB6&gt;=(-15),BB6&lt;=5),"Aceptable",(IF(AND(BB6&gt;5,BB6&lt;=15),"Riesgo","Crítico")))))),"",(IF(AH6="Ascendente",(IF(AND(BB6&gt;=(-5),BB6&lt;=15),"Aceptable",(IF(AND(BB6&gt;=(-10),BB6&lt;(-5)),"Riesgo","Crítico")))),(IF(AND(BB6&gt;=(-15),BB6&lt;=5),"Aceptable",(IF(AND(BB6&gt;5,BB6&lt;=15),"Riesgo","Crítico")))))))</f>
        <v>Crítico</v>
      </c>
      <c r="BD6" s="11"/>
      <c r="BE6" s="11"/>
      <c r="BF6" s="11"/>
      <c r="BG6" s="11"/>
      <c r="BH6" s="11"/>
      <c r="BI6" s="38">
        <v>0.85</v>
      </c>
      <c r="BJ6" s="11"/>
      <c r="BK6" s="11"/>
      <c r="BL6" s="11"/>
      <c r="BM6" s="11">
        <f t="shared" si="8"/>
        <v>-100</v>
      </c>
      <c r="BN6" s="11" t="str">
        <f>IF(ISERROR(IF(AS$12="Ascendente",(IF(AND(BM6&gt;=(-5),BM6&lt;=15),"Aceptable",(IF(AND(BM6&gt;=(-10),BM6&lt;(-5)),"Riesgo","Crítico")))),(IF(AND(BM6&gt;=(-15),BM6&lt;=5),"Aceptable",(IF(AND(BM6&gt;5,BM6&lt;=15),"Riesgo","Crítico")))))),"",(IF(AS6="Ascendente",(IF(AND(BM6&gt;=(-5),BM6&lt;=15),"Aceptable",(IF(AND(BM6&gt;=(-10),BM6&lt;(-5)),"Riesgo","Crítico")))),(IF(AND(BM6&gt;=(-15),BM6&lt;=5),"Aceptable",(IF(AND(BM6&gt;5,BM6&lt;=15),"Riesgo","Crítico")))))))</f>
        <v>Crítico</v>
      </c>
      <c r="BO6" s="10"/>
      <c r="BP6" s="13"/>
      <c r="BQ6" s="13"/>
      <c r="BR6" s="10"/>
      <c r="BS6" s="13"/>
      <c r="BT6" s="148"/>
      <c r="BU6" s="148"/>
      <c r="BV6" s="148"/>
      <c r="BW6" s="148"/>
      <c r="BX6" s="148"/>
      <c r="BY6" s="33"/>
      <c r="BZ6" s="33"/>
      <c r="CA6" s="33"/>
      <c r="CB6" s="33"/>
      <c r="CC6" s="33"/>
      <c r="CD6" s="33"/>
      <c r="CE6" s="33"/>
      <c r="CF6" s="33"/>
      <c r="CG6" s="33"/>
      <c r="CH6" s="33"/>
      <c r="CI6" s="33"/>
      <c r="CJ6" s="33"/>
      <c r="CK6" s="33"/>
      <c r="CL6" s="15"/>
      <c r="CM6" s="16"/>
      <c r="CN6" s="17"/>
      <c r="CO6" s="18"/>
      <c r="CP6" s="18"/>
      <c r="CQ6" s="18"/>
      <c r="CR6" s="19"/>
      <c r="CS6" s="20"/>
    </row>
    <row r="7" spans="1:97" s="23" customFormat="1" ht="131.5" customHeight="1">
      <c r="A7" s="144"/>
      <c r="B7" s="32" t="s">
        <v>95</v>
      </c>
      <c r="C7" s="44" t="s">
        <v>129</v>
      </c>
      <c r="D7" s="138" t="s">
        <v>189</v>
      </c>
      <c r="E7" s="9" t="s">
        <v>190</v>
      </c>
      <c r="F7" s="55" t="s">
        <v>191</v>
      </c>
      <c r="G7" s="129" t="s">
        <v>72</v>
      </c>
      <c r="H7" s="55" t="s">
        <v>65</v>
      </c>
      <c r="I7" s="55" t="s">
        <v>66</v>
      </c>
      <c r="J7" s="55" t="s">
        <v>67</v>
      </c>
      <c r="K7" s="9" t="s">
        <v>96</v>
      </c>
      <c r="L7" s="9" t="s">
        <v>192</v>
      </c>
      <c r="M7" s="56" t="s">
        <v>97</v>
      </c>
      <c r="N7" s="35">
        <v>0.45</v>
      </c>
      <c r="O7" s="36"/>
      <c r="P7" s="36" t="str">
        <f>IF(ISERROR((-1)*(100-((#REF!*100)/N7))),"",((-1)*(100-((#REF!*100)/N7))))</f>
        <v/>
      </c>
      <c r="Q7" s="36" t="str">
        <f t="shared" si="1"/>
        <v>Crítico</v>
      </c>
      <c r="R7" s="36"/>
      <c r="S7" s="37" t="s">
        <v>91</v>
      </c>
      <c r="T7" s="11"/>
      <c r="U7" s="45"/>
      <c r="V7" s="45"/>
      <c r="W7" s="11" t="str">
        <f>IF(ISERROR((-1)*(100-((#REF!*100)/S7))),"",((-1)*(100-((#REF!*100)/S7))))</f>
        <v/>
      </c>
      <c r="X7" s="11" t="str">
        <f t="shared" si="2"/>
        <v>Crítico</v>
      </c>
      <c r="Y7" s="11"/>
      <c r="Z7" s="11"/>
      <c r="AA7" s="11"/>
      <c r="AB7" s="11"/>
      <c r="AC7" s="11"/>
      <c r="AD7" s="38">
        <v>0.25</v>
      </c>
      <c r="AE7" s="31"/>
      <c r="AF7" s="11">
        <f t="shared" ref="AF7" si="9">IF(ISERROR((-1)*(100-((AE7*100)/AD7))),"",((-1)*(100-((AE7*100)/AD7))))</f>
        <v>-100</v>
      </c>
      <c r="AG7" s="11" t="str">
        <f t="shared" ref="AG7" si="10">IF(ISERROR(IF(AC$12="Ascendente",(IF(AND(AF7&gt;=(-5),AF7&lt;=15),"Aceptable",(IF(AND(AF7&gt;=(-10),AF7&lt;(-5)),"Riesgo","Crítico")))),(IF(AND(AF7&gt;=(-15),AF7&lt;=5),"Aceptable",(IF(AND(AF7&gt;5,AF7&lt;=15),"Riesgo","Crítico")))))),"",(IF(AC7="Ascendente",(IF(AND(AF7&gt;=(-5),AF7&lt;=15),"Aceptable",(IF(AND(AF7&gt;=(-10),AF7&lt;(-5)),"Riesgo","Crítico")))),(IF(AND(AF7&gt;=(-15),AF7&lt;=5),"Aceptable",(IF(AND(AF7&gt;5,AF7&lt;=15),"Riesgo","Crítico")))))))</f>
        <v>Crítico</v>
      </c>
      <c r="AH7" s="81"/>
      <c r="AI7" s="81"/>
      <c r="AJ7" s="82"/>
      <c r="AK7" s="10"/>
      <c r="AL7" s="10"/>
      <c r="AM7" s="38">
        <v>0.3</v>
      </c>
      <c r="AN7" s="92"/>
      <c r="AO7" s="93"/>
      <c r="AP7" s="93"/>
      <c r="AQ7" s="11">
        <f t="shared" ref="AQ7" si="11">IF(ISERROR((-1)*(100-((AN7*100)/AM7))),"",((-1)*(100-((AN7*100)/AM7))))</f>
        <v>-100</v>
      </c>
      <c r="AR7" s="36" t="str">
        <f t="shared" si="6"/>
        <v>Crítico</v>
      </c>
      <c r="AS7" s="94"/>
      <c r="AT7" s="94"/>
      <c r="AU7" s="94"/>
      <c r="AV7" s="10"/>
      <c r="AW7" s="10"/>
      <c r="AX7" s="37" t="s">
        <v>91</v>
      </c>
      <c r="AY7" s="11"/>
      <c r="AZ7" s="11"/>
      <c r="BA7" s="11"/>
      <c r="BB7" s="11" t="str">
        <f>IF(ISERROR((-1)*(100-((#REF!*100)/AX7))),"",((-1)*(100-((#REF!*100)/AX7))))</f>
        <v/>
      </c>
      <c r="BC7" s="11" t="str">
        <f>IF(ISERROR(IF(AW$12="Ascendente",(IF(AND(BB7&gt;=(-5),BB7&lt;=15),"Aceptable",(IF(AND(BB7&gt;=(-10),BB7&lt;(-5)),"Riesgo","Crítico")))),(IF(AND(BB7&gt;=(-15),BB7&lt;=5),"Aceptable",(IF(AND(BB7&gt;5,BB7&lt;=15),"Riesgo","Crítico")))))),"",(IF(AW7="Ascendente",(IF(AND(BB7&gt;=(-5),BB7&lt;=15),"Aceptable",(IF(AND(BB7&gt;=(-10),BB7&lt;(-5)),"Riesgo","Crítico")))),(IF(AND(BB7&gt;=(-15),BB7&lt;=5),"Aceptable",(IF(AND(BB7&gt;5,BB7&lt;=15),"Riesgo","Crítico")))))))</f>
        <v>Crítico</v>
      </c>
      <c r="BD7" s="11"/>
      <c r="BE7" s="11"/>
      <c r="BF7" s="11"/>
      <c r="BG7" s="11"/>
      <c r="BH7" s="11"/>
      <c r="BI7" s="35">
        <v>0.45</v>
      </c>
      <c r="BJ7" s="11"/>
      <c r="BK7" s="11"/>
      <c r="BL7" s="11"/>
      <c r="BM7" s="11" t="str">
        <f>IF(ISERROR((-1)*(100-((#REF!*100)/BI7))),"",((-1)*(100-((#REF!*100)/BI7))))</f>
        <v/>
      </c>
      <c r="BN7" s="11" t="str">
        <f>IF(ISERROR(IF(BH$12="Ascendente",(IF(AND(BM7&gt;=(-5),BM7&lt;=15),"Aceptable",(IF(AND(BM7&gt;=(-10),BM7&lt;(-5)),"Riesgo","Crítico")))),(IF(AND(BM7&gt;=(-15),BM7&lt;=5),"Aceptable",(IF(AND(BM7&gt;5,BM7&lt;=15),"Riesgo","Crítico")))))),"",(IF(BH7="Ascendente",(IF(AND(BM7&gt;=(-5),BM7&lt;=15),"Aceptable",(IF(AND(BM7&gt;=(-10),BM7&lt;(-5)),"Riesgo","Crítico")))),(IF(AND(BM7&gt;=(-15),BM7&lt;=5),"Aceptable",(IF(AND(BM7&gt;5,BM7&lt;=15),"Riesgo","Crítico")))))))</f>
        <v>Crítico</v>
      </c>
      <c r="BO7" s="10"/>
      <c r="BP7" s="10"/>
      <c r="BQ7" s="10"/>
      <c r="BR7" s="10"/>
      <c r="BS7" s="10"/>
      <c r="BT7" s="33"/>
      <c r="BU7" s="36"/>
      <c r="BV7" s="40"/>
      <c r="BW7" s="41"/>
      <c r="BX7" s="41"/>
      <c r="BY7" s="33"/>
      <c r="BZ7" s="33"/>
      <c r="CA7" s="33"/>
      <c r="CB7" s="33"/>
      <c r="CC7" s="33"/>
      <c r="CD7" s="33">
        <v>20000</v>
      </c>
      <c r="CE7" s="33">
        <v>20000</v>
      </c>
      <c r="CF7" s="33">
        <v>20000</v>
      </c>
      <c r="CG7" s="33">
        <v>40000</v>
      </c>
      <c r="CH7" s="33">
        <v>20000</v>
      </c>
      <c r="CI7" s="33">
        <v>20000</v>
      </c>
      <c r="CJ7" s="33">
        <v>20000</v>
      </c>
      <c r="CK7" s="33">
        <v>20000</v>
      </c>
      <c r="CL7" s="13"/>
      <c r="CM7" s="13"/>
      <c r="CN7" s="13"/>
      <c r="CO7" s="13"/>
      <c r="CP7" s="13"/>
      <c r="CQ7" s="10"/>
      <c r="CR7" s="10" t="s">
        <v>76</v>
      </c>
      <c r="CS7" s="20"/>
    </row>
    <row r="8" spans="1:97" s="23" customFormat="1" ht="151" customHeight="1">
      <c r="A8" s="144"/>
      <c r="B8" s="32" t="s">
        <v>106</v>
      </c>
      <c r="C8" s="33" t="s">
        <v>193</v>
      </c>
      <c r="D8" s="137" t="s">
        <v>221</v>
      </c>
      <c r="E8" s="58" t="s">
        <v>194</v>
      </c>
      <c r="F8" s="59" t="s">
        <v>151</v>
      </c>
      <c r="G8" s="57" t="s">
        <v>72</v>
      </c>
      <c r="H8" s="57" t="s">
        <v>65</v>
      </c>
      <c r="I8" s="57" t="s">
        <v>75</v>
      </c>
      <c r="J8" s="57" t="s">
        <v>67</v>
      </c>
      <c r="K8" s="58" t="s">
        <v>149</v>
      </c>
      <c r="L8" s="58" t="s">
        <v>195</v>
      </c>
      <c r="M8" s="60" t="s">
        <v>68</v>
      </c>
      <c r="N8" s="35">
        <v>0.85</v>
      </c>
      <c r="O8" s="36"/>
      <c r="P8" s="36">
        <f t="shared" si="0"/>
        <v>-100</v>
      </c>
      <c r="Q8" s="36" t="str">
        <f t="shared" si="1"/>
        <v>Crítico</v>
      </c>
      <c r="R8" s="36"/>
      <c r="S8" s="37" t="s">
        <v>91</v>
      </c>
      <c r="T8" s="11"/>
      <c r="U8" s="11"/>
      <c r="V8" s="11"/>
      <c r="W8" s="11" t="str">
        <f t="shared" ref="W8:W16" si="12">IF(ISERROR((-1)*(100-((T8*100)/S8))),"",((-1)*(100-((T8*100)/S8))))</f>
        <v/>
      </c>
      <c r="X8" s="11" t="str">
        <f t="shared" si="2"/>
        <v>Crítico</v>
      </c>
      <c r="Y8" s="10"/>
      <c r="Z8" s="11"/>
      <c r="AA8" s="11"/>
      <c r="AB8" s="11"/>
      <c r="AC8" s="11"/>
      <c r="AD8" s="37" t="s">
        <v>91</v>
      </c>
      <c r="AE8" s="11"/>
      <c r="AF8" s="11" t="str">
        <f t="shared" si="3"/>
        <v/>
      </c>
      <c r="AG8" s="11" t="str">
        <f t="shared" si="4"/>
        <v>Crítico</v>
      </c>
      <c r="AH8" s="10"/>
      <c r="AI8" s="10"/>
      <c r="AJ8" s="10"/>
      <c r="AK8" s="10"/>
      <c r="AL8" s="10"/>
      <c r="AM8" s="35">
        <v>0.85</v>
      </c>
      <c r="AN8" s="11"/>
      <c r="AO8" s="11"/>
      <c r="AP8" s="11"/>
      <c r="AQ8" s="11">
        <f t="shared" si="5"/>
        <v>-100</v>
      </c>
      <c r="AR8" s="36" t="str">
        <f t="shared" si="6"/>
        <v>Crítico</v>
      </c>
      <c r="AS8" s="11"/>
      <c r="AT8" s="11"/>
      <c r="AU8" s="11"/>
      <c r="AV8" s="11"/>
      <c r="AW8" s="11"/>
      <c r="AX8" s="37" t="s">
        <v>91</v>
      </c>
      <c r="AY8" s="11"/>
      <c r="AZ8" s="11"/>
      <c r="BA8" s="11"/>
      <c r="BB8" s="11" t="str">
        <f t="shared" si="7"/>
        <v/>
      </c>
      <c r="BC8" s="11" t="str">
        <f>IF(ISERROR(IF(AH$12="Ascendente",(IF(AND(BB8&gt;=(-5),BB8&lt;=15),"Aceptable",(IF(AND(BB8&gt;=(-10),BB8&lt;(-5)),"Riesgo","Crítico")))),(IF(AND(BB8&gt;=(-15),BB8&lt;=5),"Aceptable",(IF(AND(BB8&gt;5,BB8&lt;=15),"Riesgo","Crítico")))))),"",(IF(AH8="Ascendente",(IF(AND(BB8&gt;=(-5),BB8&lt;=15),"Aceptable",(IF(AND(BB8&gt;=(-10),BB8&lt;(-5)),"Riesgo","Crítico")))),(IF(AND(BB8&gt;=(-15),BB8&lt;=5),"Aceptable",(IF(AND(BB8&gt;5,BB8&lt;=15),"Riesgo","Crítico")))))))</f>
        <v>Crítico</v>
      </c>
      <c r="BD8" s="11"/>
      <c r="BE8" s="11"/>
      <c r="BF8" s="11"/>
      <c r="BG8" s="11"/>
      <c r="BH8" s="11"/>
      <c r="BI8" s="35">
        <v>0.85</v>
      </c>
      <c r="BJ8" s="11"/>
      <c r="BK8" s="11"/>
      <c r="BL8" s="11"/>
      <c r="BM8" s="11">
        <f t="shared" si="8"/>
        <v>-100</v>
      </c>
      <c r="BN8" s="11" t="str">
        <f>IF(ISERROR(IF(AS$12="Ascendente",(IF(AND(BM8&gt;=(-5),BM8&lt;=15),"Aceptable",(IF(AND(BM8&gt;=(-10),BM8&lt;(-5)),"Riesgo","Crítico")))),(IF(AND(BM8&gt;=(-15),BM8&lt;=5),"Aceptable",(IF(AND(BM8&gt;5,BM8&lt;=15),"Riesgo","Crítico")))))),"",(IF(AS8="Ascendente",(IF(AND(BM8&gt;=(-5),BM8&lt;=15),"Aceptable",(IF(AND(BM8&gt;=(-10),BM8&lt;(-5)),"Riesgo","Crítico")))),(IF(AND(BM8&gt;=(-15),BM8&lt;=5),"Aceptable",(IF(AND(BM8&gt;5,BM8&lt;=15),"Riesgo","Crítico")))))))</f>
        <v>Crítico</v>
      </c>
      <c r="BO8" s="10"/>
      <c r="BP8" s="13"/>
      <c r="BQ8" s="13"/>
      <c r="BR8" s="11"/>
      <c r="BS8" s="10"/>
      <c r="BT8" s="148"/>
      <c r="BU8" s="148"/>
      <c r="BV8" s="148"/>
      <c r="BW8" s="148"/>
      <c r="BX8" s="148"/>
      <c r="BY8" s="33"/>
      <c r="BZ8" s="33"/>
      <c r="CA8" s="33"/>
      <c r="CB8" s="33"/>
      <c r="CC8" s="33"/>
      <c r="CD8" s="33"/>
      <c r="CE8" s="33"/>
      <c r="CF8" s="33"/>
      <c r="CG8" s="33"/>
      <c r="CH8" s="33"/>
      <c r="CI8" s="33"/>
      <c r="CJ8" s="33"/>
      <c r="CK8" s="33"/>
      <c r="CL8" s="17"/>
      <c r="CM8" s="17"/>
      <c r="CN8" s="17"/>
      <c r="CO8" s="17"/>
      <c r="CP8" s="18"/>
      <c r="CQ8" s="19"/>
      <c r="CR8" s="19"/>
      <c r="CS8" s="20"/>
    </row>
    <row r="9" spans="1:97" s="23" customFormat="1" ht="120" customHeight="1">
      <c r="A9" s="144"/>
      <c r="B9" s="162" t="s">
        <v>110</v>
      </c>
      <c r="C9" s="164" t="s">
        <v>111</v>
      </c>
      <c r="D9" s="137" t="s">
        <v>130</v>
      </c>
      <c r="E9" s="58" t="s">
        <v>196</v>
      </c>
      <c r="F9" s="58" t="s">
        <v>197</v>
      </c>
      <c r="G9" s="66" t="s">
        <v>72</v>
      </c>
      <c r="H9" s="66" t="s">
        <v>65</v>
      </c>
      <c r="I9" s="66" t="s">
        <v>112</v>
      </c>
      <c r="J9" s="66" t="s">
        <v>67</v>
      </c>
      <c r="K9" s="131" t="s">
        <v>199</v>
      </c>
      <c r="L9" s="130" t="s">
        <v>200</v>
      </c>
      <c r="M9" s="130" t="s">
        <v>68</v>
      </c>
      <c r="N9" s="35">
        <v>0.68</v>
      </c>
      <c r="O9" s="36"/>
      <c r="P9" s="36">
        <f t="shared" ref="P9" si="13">IF(ISERROR((-1)*(100-((O9*100)/N9))),"",((-1)*(100-((O9*100)/N9))))</f>
        <v>-100</v>
      </c>
      <c r="Q9" s="36" t="str">
        <f t="shared" si="1"/>
        <v>Crítico</v>
      </c>
      <c r="R9" s="36"/>
      <c r="S9" s="37" t="s">
        <v>91</v>
      </c>
      <c r="T9" s="11"/>
      <c r="U9" s="11"/>
      <c r="V9" s="11"/>
      <c r="W9" s="11" t="str">
        <f t="shared" ref="W9" si="14">IF(ISERROR((-1)*(100-((T9*100)/S9))),"",((-1)*(100-((T9*100)/S9))))</f>
        <v/>
      </c>
      <c r="X9" s="11" t="str">
        <f t="shared" si="2"/>
        <v>Crítico</v>
      </c>
      <c r="Y9" s="10"/>
      <c r="Z9" s="11"/>
      <c r="AA9" s="11"/>
      <c r="AB9" s="11"/>
      <c r="AC9" s="11"/>
      <c r="AD9" s="35" t="s">
        <v>91</v>
      </c>
      <c r="AE9" s="11"/>
      <c r="AF9" s="11" t="str">
        <f t="shared" ref="AF9" si="15">IF(ISERROR((-1)*(100-((AE9*100)/AD9))),"",((-1)*(100-((AE9*100)/AD9))))</f>
        <v/>
      </c>
      <c r="AG9" s="11" t="str">
        <f t="shared" si="4"/>
        <v>Crítico</v>
      </c>
      <c r="AH9" s="84"/>
      <c r="AI9" s="85"/>
      <c r="AJ9" s="86"/>
      <c r="AK9" s="10"/>
      <c r="AL9" s="10"/>
      <c r="AM9" s="35">
        <v>0.68</v>
      </c>
      <c r="AN9" s="78"/>
      <c r="AO9" s="78"/>
      <c r="AP9" s="78"/>
      <c r="AQ9" s="11">
        <f t="shared" ref="AQ9" si="16">IF(ISERROR((-1)*(100-((AN9*100)/AM9))),"",((-1)*(100-((AN9*100)/AM9))))</f>
        <v>-100</v>
      </c>
      <c r="AR9" s="36" t="str">
        <f t="shared" si="6"/>
        <v>Crítico</v>
      </c>
      <c r="AS9" s="80"/>
      <c r="AT9" s="87"/>
      <c r="AU9" s="87"/>
      <c r="AV9" s="11"/>
      <c r="AW9" s="11"/>
      <c r="AX9" s="37" t="s">
        <v>91</v>
      </c>
      <c r="AY9" s="11"/>
      <c r="AZ9" s="11"/>
      <c r="BA9" s="11"/>
      <c r="BB9" s="11" t="str">
        <f t="shared" ref="BB9" si="17">IF(ISERROR((-1)*(100-((AY9*100)/AX9))),"",((-1)*(100-((AY9*100)/AX9))))</f>
        <v/>
      </c>
      <c r="BC9" s="11" t="str">
        <f>IF(ISERROR(IF(AH$12="Ascendente",(IF(AND(BB9&gt;=(-5),BB9&lt;=15),"Aceptable",(IF(AND(BB9&gt;=(-10),BB9&lt;(-5)),"Riesgo","Crítico")))),(IF(AND(BB9&gt;=(-15),BB9&lt;=5),"Aceptable",(IF(AND(BB9&gt;5,BB9&lt;=15),"Riesgo","Crítico")))))),"",(IF(AH9="Ascendente",(IF(AND(BB9&gt;=(-5),BB9&lt;=15),"Aceptable",(IF(AND(BB9&gt;=(-10),BB9&lt;(-5)),"Riesgo","Crítico")))),(IF(AND(BB9&gt;=(-15),BB9&lt;=5),"Aceptable",(IF(AND(BB9&gt;5,BB9&lt;=15),"Riesgo","Crítico")))))))</f>
        <v>Crítico</v>
      </c>
      <c r="BD9" s="11"/>
      <c r="BE9" s="11"/>
      <c r="BF9" s="11"/>
      <c r="BG9" s="11"/>
      <c r="BH9" s="11"/>
      <c r="BI9" s="35">
        <v>0.68</v>
      </c>
      <c r="BJ9" s="11"/>
      <c r="BK9" s="11"/>
      <c r="BL9" s="11"/>
      <c r="BM9" s="11">
        <f t="shared" ref="BM9" si="18">IF(ISERROR((-1)*(100-((BJ9*100)/BI9))),"",((-1)*(100-((BJ9*100)/BI9))))</f>
        <v>-100</v>
      </c>
      <c r="BN9" s="11" t="str">
        <f>IF(ISERROR(IF(AS$12="Ascendente",(IF(AND(BM9&gt;=(-5),BM9&lt;=15),"Aceptable",(IF(AND(BM9&gt;=(-10),BM9&lt;(-5)),"Riesgo","Crítico")))),(IF(AND(BM9&gt;=(-15),BM9&lt;=5),"Aceptable",(IF(AND(BM9&gt;5,BM9&lt;=15),"Riesgo","Crítico")))))),"",(IF(AS9="Ascendente",(IF(AND(BM9&gt;=(-5),BM9&lt;=15),"Aceptable",(IF(AND(BM9&gt;=(-10),BM9&lt;(-5)),"Riesgo","Crítico")))),(IF(AND(BM9&gt;=(-15),BM9&lt;=5),"Aceptable",(IF(AND(BM9&gt;5,BM9&lt;=15),"Riesgo","Crítico")))))))</f>
        <v>Crítico</v>
      </c>
      <c r="BO9" s="10"/>
      <c r="BP9" s="13"/>
      <c r="BQ9" s="13"/>
      <c r="BR9" s="11"/>
      <c r="BS9" s="10"/>
      <c r="BT9" s="33"/>
      <c r="BU9" s="33"/>
      <c r="BV9" s="33"/>
      <c r="BW9" s="33"/>
      <c r="BX9" s="33"/>
      <c r="BY9" s="33"/>
      <c r="BZ9" s="33"/>
      <c r="CA9" s="33"/>
      <c r="CB9" s="33"/>
      <c r="CC9" s="33"/>
      <c r="CD9" s="33"/>
      <c r="CE9" s="33"/>
      <c r="CF9" s="33"/>
      <c r="CG9" s="33"/>
      <c r="CH9" s="33"/>
      <c r="CI9" s="33"/>
      <c r="CJ9" s="33"/>
      <c r="CK9" s="33"/>
      <c r="CL9" s="17"/>
      <c r="CM9" s="17"/>
      <c r="CN9" s="17"/>
      <c r="CO9" s="17"/>
      <c r="CP9" s="18"/>
      <c r="CQ9" s="19"/>
      <c r="CR9" s="19"/>
      <c r="CS9" s="20"/>
    </row>
    <row r="10" spans="1:97" s="23" customFormat="1" ht="178" customHeight="1">
      <c r="A10" s="144"/>
      <c r="B10" s="163"/>
      <c r="C10" s="165"/>
      <c r="D10" s="137" t="s">
        <v>131</v>
      </c>
      <c r="E10" s="58" t="s">
        <v>219</v>
      </c>
      <c r="F10" s="58" t="s">
        <v>198</v>
      </c>
      <c r="G10" s="66" t="s">
        <v>72</v>
      </c>
      <c r="H10" s="66" t="s">
        <v>74</v>
      </c>
      <c r="I10" s="66" t="s">
        <v>112</v>
      </c>
      <c r="J10" s="66" t="s">
        <v>67</v>
      </c>
      <c r="K10" s="130" t="s">
        <v>201</v>
      </c>
      <c r="L10" s="130" t="s">
        <v>202</v>
      </c>
      <c r="M10" s="130" t="s">
        <v>68</v>
      </c>
      <c r="N10" s="35">
        <v>0.2</v>
      </c>
      <c r="O10" s="36"/>
      <c r="P10" s="36">
        <f>IF(ISERROR((-1)*(100-((O10*100)/N10))),"",((-1)*(100-((O10*100)/N10))))</f>
        <v>-100</v>
      </c>
      <c r="Q10" s="36" t="str">
        <f>IF(ISERROR(IF(M$12="Ascendente",(IF(AND(P10&gt;=(-5),P10&lt;=15),"Aceptable",(IF(AND(P10&gt;=(-10),P10&lt;(-5)),"Riesgo","Crítico")))),(IF(AND(P10&gt;=(-15),P10&lt;=5),"Aceptable",(IF(AND(P10&gt;5,P10&lt;=15),"Riesgo","Crítico")))))),"",(IF(M9="Ascendente",(IF(AND(P10&gt;=(-5),P10&lt;=15),"Aceptable",(IF(AND(P10&gt;=(-10),P10&lt;(-5)),"Riesgo","Crítico")))),(IF(AND(P10&gt;=(-15),P10&lt;=5),"Aceptable",(IF(AND(P10&gt;5,P10&lt;=15),"Riesgo","Crítico")))))))</f>
        <v>Crítico</v>
      </c>
      <c r="R10" s="36"/>
      <c r="S10" s="37" t="s">
        <v>91</v>
      </c>
      <c r="T10" s="11"/>
      <c r="U10" s="11"/>
      <c r="V10" s="11"/>
      <c r="W10" s="11" t="str">
        <f t="shared" si="12"/>
        <v/>
      </c>
      <c r="X10" s="11" t="str">
        <f t="shared" ref="X10:X16" si="19">IF(ISERROR(IF(R$12="Ascendente",(IF(AND(W10&gt;=(-5),W10&lt;=15),"Aceptable",(IF(AND(W10&gt;=(-10),W10&lt;(-5)),"Riesgo","Crítico")))),(IF(AND(W10&gt;=(-15),W10&lt;=5),"Aceptable",(IF(AND(W10&gt;5,W10&lt;=15),"Riesgo","Crítico")))))),"",(IF(R10="Ascendente",(IF(AND(W10&gt;=(-5),W10&lt;=15),"Aceptable",(IF(AND(W10&gt;=(-10),W10&lt;(-5)),"Riesgo","Crítico")))),(IF(AND(W10&gt;=(-15),W10&lt;=5),"Aceptable",(IF(AND(W10&gt;5,W10&lt;=15),"Riesgo","Crítico")))))))</f>
        <v>Crítico</v>
      </c>
      <c r="Y10" s="11"/>
      <c r="Z10" s="11"/>
      <c r="AA10" s="11"/>
      <c r="AB10" s="11"/>
      <c r="AC10" s="11"/>
      <c r="AD10" s="38">
        <v>0.08</v>
      </c>
      <c r="AE10" s="11"/>
      <c r="AF10" s="11">
        <f t="shared" si="3"/>
        <v>-100</v>
      </c>
      <c r="AG10" s="11" t="str">
        <f t="shared" si="4"/>
        <v>Crítico</v>
      </c>
      <c r="AH10" s="80"/>
      <c r="AI10" s="87"/>
      <c r="AJ10" s="87"/>
      <c r="AK10" s="10"/>
      <c r="AL10" s="10"/>
      <c r="AM10" s="38">
        <v>0.1</v>
      </c>
      <c r="AN10" s="77"/>
      <c r="AO10" s="78"/>
      <c r="AP10" s="78"/>
      <c r="AQ10" s="11">
        <f t="shared" si="5"/>
        <v>-100</v>
      </c>
      <c r="AR10" s="36" t="str">
        <f t="shared" si="6"/>
        <v>Crítico</v>
      </c>
      <c r="AS10" s="80"/>
      <c r="AT10" s="87"/>
      <c r="AU10" s="87"/>
      <c r="AV10" s="10"/>
      <c r="AW10" s="10"/>
      <c r="AX10" s="37" t="s">
        <v>91</v>
      </c>
      <c r="AY10" s="11"/>
      <c r="AZ10" s="11"/>
      <c r="BA10" s="11"/>
      <c r="BB10" s="11" t="str">
        <f t="shared" si="7"/>
        <v/>
      </c>
      <c r="BC10" s="11" t="str">
        <f>IF(ISERROR(IF(AH$12="Ascendente",(IF(AND(BB10&gt;=(-5),BB10&lt;=15),"Aceptable",(IF(AND(BB10&gt;=(-10),BB10&lt;(-5)),"Riesgo","Crítico")))),(IF(AND(BB10&gt;=(-15),BB10&lt;=5),"Aceptable",(IF(AND(BB10&gt;5,BB10&lt;=15),"Riesgo","Crítico")))))),"",(IF(AH10="Ascendente",(IF(AND(BB10&gt;=(-5),BB10&lt;=15),"Aceptable",(IF(AND(BB10&gt;=(-10),BB10&lt;(-5)),"Riesgo","Crítico")))),(IF(AND(BB10&gt;=(-15),BB10&lt;=5),"Aceptable",(IF(AND(BB10&gt;5,BB10&lt;=15),"Riesgo","Crítico")))))))</f>
        <v>Crítico</v>
      </c>
      <c r="BD10" s="11"/>
      <c r="BE10" s="11"/>
      <c r="BF10" s="11"/>
      <c r="BG10" s="11"/>
      <c r="BH10" s="11"/>
      <c r="BI10" s="38">
        <v>0.2</v>
      </c>
      <c r="BJ10" s="11"/>
      <c r="BK10" s="11"/>
      <c r="BL10" s="11"/>
      <c r="BM10" s="11">
        <f t="shared" si="8"/>
        <v>-100</v>
      </c>
      <c r="BN10" s="11" t="str">
        <f>IF(ISERROR(IF(AS$12="Ascendente",(IF(AND(BM10&gt;=(-5),BM10&lt;=15),"Aceptable",(IF(AND(BM10&gt;=(-10),BM10&lt;(-5)),"Riesgo","Crítico")))),(IF(AND(BM10&gt;=(-15),BM10&lt;=5),"Aceptable",(IF(AND(BM10&gt;5,BM10&lt;=15),"Riesgo","Crítico")))))),"",(IF(AS10="Ascendente",(IF(AND(BM10&gt;=(-5),BM10&lt;=15),"Aceptable",(IF(AND(BM10&gt;=(-10),BM10&lt;(-5)),"Riesgo","Crítico")))),(IF(AND(BM10&gt;=(-15),BM10&lt;=5),"Aceptable",(IF(AND(BM10&gt;5,BM10&lt;=15),"Riesgo","Crítico")))))))</f>
        <v>Crítico</v>
      </c>
      <c r="BO10" s="10"/>
      <c r="BP10" s="10"/>
      <c r="BQ10" s="10"/>
      <c r="BR10" s="10"/>
      <c r="BS10" s="13"/>
      <c r="BT10" s="148"/>
      <c r="BU10" s="148"/>
      <c r="BV10" s="148"/>
      <c r="BW10" s="148"/>
      <c r="BX10" s="148"/>
      <c r="BY10" s="33"/>
      <c r="BZ10" s="33"/>
      <c r="CA10" s="33"/>
      <c r="CB10" s="33"/>
      <c r="CC10" s="33"/>
      <c r="CD10" s="33"/>
      <c r="CE10" s="33"/>
      <c r="CF10" s="33"/>
      <c r="CG10" s="33"/>
      <c r="CH10" s="33"/>
      <c r="CI10" s="33"/>
      <c r="CJ10" s="33"/>
      <c r="CK10" s="33"/>
      <c r="CL10" s="16"/>
      <c r="CM10" s="17"/>
      <c r="CN10" s="17"/>
      <c r="CO10" s="17"/>
      <c r="CP10" s="18"/>
      <c r="CQ10" s="18"/>
      <c r="CR10" s="19"/>
      <c r="CS10" s="20"/>
    </row>
    <row r="11" spans="1:97" s="23" customFormat="1" ht="144.75" customHeight="1">
      <c r="A11" s="144" t="s">
        <v>78</v>
      </c>
      <c r="B11" s="32" t="s">
        <v>92</v>
      </c>
      <c r="C11" s="34" t="s">
        <v>132</v>
      </c>
      <c r="D11" s="139" t="s">
        <v>133</v>
      </c>
      <c r="E11" s="132" t="s">
        <v>134</v>
      </c>
      <c r="F11" s="133" t="s">
        <v>147</v>
      </c>
      <c r="G11" s="34" t="s">
        <v>72</v>
      </c>
      <c r="H11" s="34" t="s">
        <v>65</v>
      </c>
      <c r="I11" s="34" t="s">
        <v>66</v>
      </c>
      <c r="J11" s="34" t="s">
        <v>73</v>
      </c>
      <c r="K11" s="132" t="s">
        <v>135</v>
      </c>
      <c r="L11" s="132" t="s">
        <v>77</v>
      </c>
      <c r="M11" s="33" t="s">
        <v>68</v>
      </c>
      <c r="N11" s="35">
        <v>0.95</v>
      </c>
      <c r="O11" s="36"/>
      <c r="P11" s="36">
        <f t="shared" si="0"/>
        <v>-100</v>
      </c>
      <c r="Q11" s="36" t="str">
        <f t="shared" ref="Q11:Q16" si="20">IF(ISERROR(IF(M$12="Ascendente",(IF(AND(P11&gt;=(-5),P11&lt;=15),"Aceptable",(IF(AND(P11&gt;=(-10),P11&lt;(-5)),"Riesgo","Crítico")))),(IF(AND(P11&gt;=(-15),P11&lt;=5),"Aceptable",(IF(AND(P11&gt;5,P11&lt;=15),"Riesgo","Crítico")))))),"",(IF(M11="Ascendente",(IF(AND(P11&gt;=(-5),P11&lt;=15),"Aceptable",(IF(AND(P11&gt;=(-10),P11&lt;(-5)),"Riesgo","Crítico")))),(IF(AND(P11&gt;=(-15),P11&lt;=5),"Aceptable",(IF(AND(P11&gt;5,P11&lt;=15),"Riesgo","Crítico")))))))</f>
        <v>Crítico</v>
      </c>
      <c r="R11" s="36"/>
      <c r="S11" s="37" t="s">
        <v>91</v>
      </c>
      <c r="T11" s="31"/>
      <c r="U11" s="11"/>
      <c r="V11" s="11"/>
      <c r="W11" s="11" t="str">
        <f t="shared" si="12"/>
        <v/>
      </c>
      <c r="X11" s="11" t="str">
        <f t="shared" si="19"/>
        <v>Crítico</v>
      </c>
      <c r="Y11" s="10"/>
      <c r="Z11" s="11"/>
      <c r="AA11" s="11"/>
      <c r="AB11" s="11"/>
      <c r="AC11" s="11"/>
      <c r="AD11" s="37" t="s">
        <v>91</v>
      </c>
      <c r="AE11" s="11"/>
      <c r="AF11" s="11" t="str">
        <f t="shared" si="3"/>
        <v/>
      </c>
      <c r="AG11" s="11" t="str">
        <f t="shared" si="4"/>
        <v>Crítico</v>
      </c>
      <c r="AH11" s="10"/>
      <c r="AI11" s="10"/>
      <c r="AJ11" s="10"/>
      <c r="AK11" s="10"/>
      <c r="AL11" s="10"/>
      <c r="AM11" s="35">
        <v>0.95</v>
      </c>
      <c r="AN11" s="95"/>
      <c r="AO11" s="90"/>
      <c r="AP11" s="90"/>
      <c r="AQ11" s="11">
        <f t="shared" si="5"/>
        <v>-100</v>
      </c>
      <c r="AR11" s="36" t="str">
        <f t="shared" si="6"/>
        <v>Crítico</v>
      </c>
      <c r="AS11" s="91"/>
      <c r="AT11" s="91"/>
      <c r="AU11" s="91"/>
      <c r="AV11" s="10"/>
      <c r="AW11" s="10"/>
      <c r="AX11" s="38" t="s">
        <v>91</v>
      </c>
      <c r="AY11" s="11"/>
      <c r="AZ11" s="11"/>
      <c r="BA11" s="11"/>
      <c r="BB11" s="11" t="str">
        <f t="shared" si="7"/>
        <v/>
      </c>
      <c r="BC11" s="11" t="str">
        <f>IF(ISERROR(IF(AH$12="Ascendente",(IF(AND(BB11&gt;=(-5),BB11&lt;=15),"Aceptable",(IF(AND(BB11&gt;=(-10),BB11&lt;(-5)),"Riesgo","Crítico")))),(IF(AND(BB11&gt;=(-15),BB11&lt;=5),"Aceptable",(IF(AND(BB11&gt;5,BB11&lt;=15),"Riesgo","Crítico")))))),"",(IF(AH11="Ascendente",(IF(AND(BB11&gt;=(-5),BB11&lt;=15),"Aceptable",(IF(AND(BB11&gt;=(-10),BB11&lt;(-5)),"Riesgo","Crítico")))),(IF(AND(BB11&gt;=(-15),BB11&lt;=5),"Aceptable",(IF(AND(BB11&gt;5,BB11&lt;=15),"Riesgo","Crítico")))))))</f>
        <v>Crítico</v>
      </c>
      <c r="BD11" s="11"/>
      <c r="BE11" s="11"/>
      <c r="BF11" s="11"/>
      <c r="BG11" s="11"/>
      <c r="BH11" s="11"/>
      <c r="BI11" s="35">
        <v>0.95</v>
      </c>
      <c r="BJ11" s="11"/>
      <c r="BK11" s="11"/>
      <c r="BL11" s="11"/>
      <c r="BM11" s="11">
        <f t="shared" si="8"/>
        <v>-100</v>
      </c>
      <c r="BN11" s="11" t="str">
        <f>IF(ISERROR(IF(AS$12="Ascendente",(IF(AND(BM11&gt;=(-5),BM11&lt;=15),"Aceptable",(IF(AND(BM11&gt;=(-10),BM11&lt;(-5)),"Riesgo","Crítico")))),(IF(AND(BM11&gt;=(-15),BM11&lt;=5),"Aceptable",(IF(AND(BM11&gt;5,BM11&lt;=15),"Riesgo","Crítico")))))),"",(IF(AS11="Ascendente",(IF(AND(BM11&gt;=(-5),BM11&lt;=15),"Aceptable",(IF(AND(BM11&gt;=(-10),BM11&lt;(-5)),"Riesgo","Crítico")))),(IF(AND(BM11&gt;=(-15),BM11&lt;=5),"Aceptable",(IF(AND(BM11&gt;5,BM11&lt;=15),"Riesgo","Crítico")))))))</f>
        <v>Crítico</v>
      </c>
      <c r="BO11" s="10"/>
      <c r="BP11" s="13"/>
      <c r="BQ11" s="13"/>
      <c r="BR11" s="13"/>
      <c r="BS11" s="13"/>
      <c r="BT11" s="148"/>
      <c r="BU11" s="148"/>
      <c r="BV11" s="148"/>
      <c r="BW11" s="148"/>
      <c r="BX11" s="148"/>
      <c r="BY11" s="33"/>
      <c r="BZ11" s="33"/>
      <c r="CA11" s="33"/>
      <c r="CB11" s="33"/>
      <c r="CC11" s="33"/>
      <c r="CD11" s="33"/>
      <c r="CE11" s="33"/>
      <c r="CF11" s="33"/>
      <c r="CG11" s="33"/>
      <c r="CH11" s="33"/>
      <c r="CI11" s="33"/>
      <c r="CJ11" s="33"/>
      <c r="CK11" s="33"/>
      <c r="CL11" s="13"/>
      <c r="CM11" s="13"/>
      <c r="CN11" s="13"/>
      <c r="CO11" s="13"/>
      <c r="CP11" s="13"/>
      <c r="CQ11" s="10"/>
      <c r="CR11" s="10"/>
      <c r="CS11" s="20"/>
    </row>
    <row r="12" spans="1:97" s="23" customFormat="1" ht="82.5" customHeight="1">
      <c r="A12" s="144"/>
      <c r="B12" s="32" t="s">
        <v>93</v>
      </c>
      <c r="C12" s="33" t="s">
        <v>136</v>
      </c>
      <c r="D12" s="139" t="s">
        <v>117</v>
      </c>
      <c r="E12" s="34" t="s">
        <v>223</v>
      </c>
      <c r="F12" s="33" t="s">
        <v>138</v>
      </c>
      <c r="G12" s="70" t="s">
        <v>72</v>
      </c>
      <c r="H12" s="34" t="s">
        <v>65</v>
      </c>
      <c r="I12" s="34" t="s">
        <v>66</v>
      </c>
      <c r="J12" s="34" t="s">
        <v>73</v>
      </c>
      <c r="K12" s="34" t="s">
        <v>139</v>
      </c>
      <c r="L12" s="34" t="s">
        <v>137</v>
      </c>
      <c r="M12" s="33" t="s">
        <v>68</v>
      </c>
      <c r="N12" s="35">
        <v>0.95</v>
      </c>
      <c r="O12" s="36"/>
      <c r="P12" s="36">
        <f>IF(ISERROR((-1)*(100-((O12*100)/N12))),"",((-1)*(100-((O12*100)/N12))))</f>
        <v>-100</v>
      </c>
      <c r="Q12" s="36" t="str">
        <f t="shared" si="20"/>
        <v>Crítico</v>
      </c>
      <c r="R12" s="36"/>
      <c r="S12" s="37" t="s">
        <v>91</v>
      </c>
      <c r="T12" s="31"/>
      <c r="U12" s="11"/>
      <c r="V12" s="11"/>
      <c r="W12" s="11" t="str">
        <f t="shared" si="12"/>
        <v/>
      </c>
      <c r="X12" s="11" t="str">
        <f t="shared" si="19"/>
        <v>Crítico</v>
      </c>
      <c r="Y12" s="10"/>
      <c r="Z12" s="11"/>
      <c r="AA12" s="11"/>
      <c r="AB12" s="11"/>
      <c r="AC12" s="11"/>
      <c r="AD12" s="134">
        <v>0.42</v>
      </c>
      <c r="AE12" s="11"/>
      <c r="AF12" s="11">
        <f>IF(ISERROR((-1)*(100-((AE12*100)/AD12))),"",((-1)*(100-((AE12*100)/AD12))))</f>
        <v>-100</v>
      </c>
      <c r="AG12" s="11" t="str">
        <f t="shared" si="4"/>
        <v>Crítico</v>
      </c>
      <c r="AH12" s="10"/>
      <c r="AI12" s="10"/>
      <c r="AJ12" s="10"/>
      <c r="AK12" s="10"/>
      <c r="AL12" s="10"/>
      <c r="AM12" s="35">
        <v>0.95</v>
      </c>
      <c r="AN12" s="95"/>
      <c r="AO12" s="90"/>
      <c r="AP12" s="90"/>
      <c r="AQ12" s="11">
        <f>IF(ISERROR((-1)*(100-((AN12*100)/AM12))),"",((-1)*(100-((AN12*100)/AM12))))</f>
        <v>-100</v>
      </c>
      <c r="AR12" s="36" t="str">
        <f t="shared" si="6"/>
        <v>Crítico</v>
      </c>
      <c r="AS12" s="91"/>
      <c r="AT12" s="91"/>
      <c r="AU12" s="91"/>
      <c r="AV12" s="11"/>
      <c r="AW12" s="11"/>
      <c r="AX12" s="38" t="s">
        <v>91</v>
      </c>
      <c r="AY12" s="11"/>
      <c r="AZ12" s="11"/>
      <c r="BA12" s="11"/>
      <c r="BB12" s="11" t="str">
        <f>IF(ISERROR((-1)*(100-((AY12*100)/AX12))),"",((-1)*(100-((AY12*100)/AX12))))</f>
        <v/>
      </c>
      <c r="BC12" s="11" t="str">
        <f>IF(ISERROR(IF(AH$12="Ascendente",(IF(AND(BB12&gt;=(-5),BB12&lt;=15),"Aceptable",(IF(AND(BB12&gt;=(-10),BB12&lt;(-5)),"Riesgo","Crítico")))),(IF(AND(BB12&gt;=(-15),BB12&lt;=5),"Aceptable",(IF(AND(BB12&gt;5,BB12&lt;=15),"Riesgo","Crítico")))))),"",(IF(AH12="Ascendente",(IF(AND(BB12&gt;=(-5),BB12&lt;=15),"Aceptable",(IF(AND(BB12&gt;=(-10),BB12&lt;(-5)),"Riesgo","Crítico")))),(IF(AND(BB12&gt;=(-15),BB12&lt;=5),"Aceptable",(IF(AND(BB12&gt;5,BB12&lt;=15),"Riesgo","Crítico")))))))</f>
        <v>Crítico</v>
      </c>
      <c r="BD12" s="11"/>
      <c r="BE12" s="11"/>
      <c r="BF12" s="11"/>
      <c r="BG12" s="11"/>
      <c r="BH12" s="11"/>
      <c r="BI12" s="35">
        <v>0.95</v>
      </c>
      <c r="BJ12" s="11"/>
      <c r="BK12" s="11"/>
      <c r="BL12" s="11"/>
      <c r="BM12" s="11">
        <f>IF(ISERROR((-1)*(100-((BJ12*100)/BI12))),"",((-1)*(100-((BJ12*100)/BI12))))</f>
        <v>-100</v>
      </c>
      <c r="BN12" s="11" t="str">
        <f>IF(ISERROR(IF(AS$12="Ascendente",(IF(AND(BM12&gt;=(-5),BM12&lt;=15),"Aceptable",(IF(AND(BM12&gt;=(-10),BM12&lt;(-5)),"Riesgo","Crítico")))),(IF(AND(BM12&gt;=(-15),BM12&lt;=5),"Aceptable",(IF(AND(BM12&gt;5,BM12&lt;=15),"Riesgo","Crítico")))))),"",(IF(AS12="Ascendente",(IF(AND(BM12&gt;=(-5),BM12&lt;=15),"Aceptable",(IF(AND(BM12&gt;=(-10),BM12&lt;(-5)),"Riesgo","Crítico")))),(IF(AND(BM12&gt;=(-15),BM12&lt;=5),"Aceptable",(IF(AND(BM12&gt;5,BM12&lt;=15),"Riesgo","Crítico")))))))</f>
        <v>Crítico</v>
      </c>
      <c r="BO12" s="9"/>
      <c r="BP12" s="13"/>
      <c r="BQ12" s="13"/>
      <c r="BR12" s="13"/>
      <c r="BS12" s="13"/>
      <c r="BT12" s="33"/>
      <c r="BU12" s="33"/>
      <c r="BV12" s="43"/>
      <c r="BW12" s="42"/>
      <c r="BX12" s="41"/>
      <c r="BY12" s="33"/>
      <c r="BZ12" s="33"/>
      <c r="CA12" s="33"/>
      <c r="CB12" s="33"/>
      <c r="CC12" s="33"/>
      <c r="CD12" s="33"/>
      <c r="CE12" s="33"/>
      <c r="CF12" s="33"/>
      <c r="CG12" s="33">
        <v>100000</v>
      </c>
      <c r="CH12" s="33"/>
      <c r="CI12" s="33"/>
      <c r="CJ12" s="33"/>
      <c r="CK12" s="33">
        <v>400000</v>
      </c>
      <c r="CL12" s="15"/>
      <c r="CM12" s="16"/>
      <c r="CN12" s="17"/>
      <c r="CO12" s="18"/>
      <c r="CP12" s="18"/>
      <c r="CQ12" s="18"/>
      <c r="CR12" s="10" t="s">
        <v>79</v>
      </c>
      <c r="CS12" s="20"/>
    </row>
    <row r="13" spans="1:97" s="23" customFormat="1" ht="131.25" customHeight="1">
      <c r="A13" s="144"/>
      <c r="B13" s="32" t="s">
        <v>94</v>
      </c>
      <c r="C13" s="33" t="s">
        <v>222</v>
      </c>
      <c r="D13" s="140" t="s">
        <v>141</v>
      </c>
      <c r="E13" s="44" t="s">
        <v>142</v>
      </c>
      <c r="F13" s="54" t="s">
        <v>143</v>
      </c>
      <c r="G13" s="34" t="s">
        <v>72</v>
      </c>
      <c r="H13" s="54" t="s">
        <v>74</v>
      </c>
      <c r="I13" s="54" t="s">
        <v>75</v>
      </c>
      <c r="J13" s="54" t="s">
        <v>73</v>
      </c>
      <c r="K13" s="54" t="s">
        <v>115</v>
      </c>
      <c r="L13" s="54" t="s">
        <v>140</v>
      </c>
      <c r="M13" s="33" t="s">
        <v>68</v>
      </c>
      <c r="N13" s="35">
        <v>0.95</v>
      </c>
      <c r="O13" s="39"/>
      <c r="P13" s="36">
        <f t="shared" si="0"/>
        <v>-100</v>
      </c>
      <c r="Q13" s="36" t="str">
        <f t="shared" si="20"/>
        <v>Crítico</v>
      </c>
      <c r="R13" s="39"/>
      <c r="S13" s="37" t="s">
        <v>91</v>
      </c>
      <c r="T13" s="24"/>
      <c r="U13" s="24"/>
      <c r="V13" s="24"/>
      <c r="W13" s="11" t="str">
        <f t="shared" si="12"/>
        <v/>
      </c>
      <c r="X13" s="11" t="str">
        <f t="shared" si="19"/>
        <v>Crítico</v>
      </c>
      <c r="Y13" s="13"/>
      <c r="Z13" s="24"/>
      <c r="AA13" s="24"/>
      <c r="AB13" s="24"/>
      <c r="AC13" s="24"/>
      <c r="AD13" s="37" t="s">
        <v>91</v>
      </c>
      <c r="AE13" s="24"/>
      <c r="AF13" s="11" t="str">
        <f t="shared" ref="AF13:AF15" si="21">IF(ISERROR((-1)*(100-((AE13*100)/AD13))),"",((-1)*(100-((AE13*100)/AD13))))</f>
        <v/>
      </c>
      <c r="AG13" s="11" t="str">
        <f t="shared" ref="AG13:AG16" si="22">IF(ISERROR(IF(AC$12="Ascendente",(IF(AND(AF13&gt;=(-5),AF13&lt;=15),"Aceptable",(IF(AND(AF13&gt;=(-10),AF13&lt;(-5)),"Riesgo","Crítico")))),(IF(AND(AF13&gt;=(-15),AF13&lt;=5),"Aceptable",(IF(AND(AF13&gt;5,AF13&lt;=15),"Riesgo","Crítico")))))),"",(IF(AC13="Ascendente",(IF(AND(AF13&gt;=(-5),AF13&lt;=15),"Aceptable",(IF(AND(AF13&gt;=(-10),AF13&lt;(-5)),"Riesgo","Crítico")))),(IF(AND(AF13&gt;=(-15),AF13&lt;=5),"Aceptable",(IF(AND(AF13&gt;5,AF13&lt;=15),"Riesgo","Crítico")))))))</f>
        <v>Crítico</v>
      </c>
      <c r="AH13" s="24"/>
      <c r="AI13" s="24"/>
      <c r="AJ13" s="24"/>
      <c r="AK13" s="24"/>
      <c r="AL13" s="24"/>
      <c r="AM13" s="38">
        <v>0.9</v>
      </c>
      <c r="AN13" s="31"/>
      <c r="AO13" s="24"/>
      <c r="AP13" s="24"/>
      <c r="AQ13" s="11">
        <f t="shared" ref="AQ13:AQ15" si="23">IF(ISERROR((-1)*(100-((AN13*100)/AM13))),"",((-1)*(100-((AN13*100)/AM13))))</f>
        <v>-100</v>
      </c>
      <c r="AR13" s="36" t="str">
        <f t="shared" ref="AR13:AR16" si="24">IF(ISERROR(IF(Y$12="Ascendente",(IF(AND(AQ13&gt;=(-5),AQ13&lt;=15),"Aceptable",(IF(AND(AQ13&gt;=(-10),AQ13&lt;(-5)),"Riesgo","Crítico")))),(IF(AND(AQ13&gt;=(-15),AQ13&lt;=5),"Aceptable",(IF(AND(AQ13&gt;5,AQ13&lt;=15),"Riesgo","Crítico")))))),"",(IF(Y13="Ascendente",(IF(AND(AQ13&gt;=(-5),AQ13&lt;=15),"Aceptable",(IF(AND(AQ13&gt;=(-10),AQ13&lt;(-5)),"Riesgo","Crítico")))),(IF(AND(AQ13&gt;=(-15),AQ13&lt;=5),"Aceptable",(IF(AND(AQ13&gt;5,AQ13&lt;=15),"Riesgo","Crítico")))))))</f>
        <v>Crítico</v>
      </c>
      <c r="AS13" s="13"/>
      <c r="AT13" s="13"/>
      <c r="AU13" s="13"/>
      <c r="AV13" s="24"/>
      <c r="AW13" s="24"/>
      <c r="AX13" s="38" t="s">
        <v>91</v>
      </c>
      <c r="AY13" s="24"/>
      <c r="AZ13" s="24"/>
      <c r="BA13" s="24"/>
      <c r="BB13" s="11" t="str">
        <f t="shared" ref="BB13:BB15" si="25">IF(ISERROR((-1)*(100-((AY13*100)/AX13))),"",((-1)*(100-((AY13*100)/AX13))))</f>
        <v/>
      </c>
      <c r="BC13" s="11" t="str">
        <f t="shared" ref="BC13:BC15" si="26">IF(ISERROR(IF(AH$12="Ascendente",(IF(AND(BB13&gt;=(-5),BB13&lt;=15),"Aceptable",(IF(AND(BB13&gt;=(-10),BB13&lt;(-5)),"Riesgo","Crítico")))),(IF(AND(BB13&gt;=(-15),BB13&lt;=5),"Aceptable",(IF(AND(BB13&gt;5,BB13&lt;=15),"Riesgo","Crítico")))))),"",(IF(AH13="Ascendente",(IF(AND(BB13&gt;=(-5),BB13&lt;=15),"Aceptable",(IF(AND(BB13&gt;=(-10),BB13&lt;(-5)),"Riesgo","Crítico")))),(IF(AND(BB13&gt;=(-15),BB13&lt;=5),"Aceptable",(IF(AND(BB13&gt;5,BB13&lt;=15),"Riesgo","Crítico")))))))</f>
        <v>Crítico</v>
      </c>
      <c r="BD13" s="24"/>
      <c r="BE13" s="24"/>
      <c r="BF13" s="24"/>
      <c r="BG13" s="24"/>
      <c r="BH13" s="24"/>
      <c r="BI13" s="38">
        <v>0.95</v>
      </c>
      <c r="BJ13" s="24"/>
      <c r="BK13" s="24"/>
      <c r="BL13" s="24"/>
      <c r="BM13" s="11">
        <f t="shared" ref="BM13:BM16" si="27">IF(ISERROR((-1)*(100-((BJ13*100)/BI13))),"",((-1)*(100-((BJ13*100)/BI13))))</f>
        <v>-100</v>
      </c>
      <c r="BN13" s="11" t="str">
        <f t="shared" ref="BN13:BN16" si="28">IF(ISERROR(IF(AS$12="Ascendente",(IF(AND(BM13&gt;=(-5),BM13&lt;=15),"Aceptable",(IF(AND(BM13&gt;=(-10),BM13&lt;(-5)),"Riesgo","Crítico")))),(IF(AND(BM13&gt;=(-15),BM13&lt;=5),"Aceptable",(IF(AND(BM13&gt;5,BM13&lt;=15),"Riesgo","Crítico")))))),"",(IF(AS13="Ascendente",(IF(AND(BM13&gt;=(-5),BM13&lt;=15),"Aceptable",(IF(AND(BM13&gt;=(-10),BM13&lt;(-5)),"Riesgo","Crítico")))),(IF(AND(BM13&gt;=(-15),BM13&lt;=5),"Aceptable",(IF(AND(BM13&gt;5,BM13&lt;=15),"Riesgo","Crítico")))))))</f>
        <v>Crítico</v>
      </c>
      <c r="BO13" s="24"/>
      <c r="BP13" s="24"/>
      <c r="BQ13" s="24"/>
      <c r="BR13" s="24"/>
      <c r="BS13" s="24"/>
      <c r="BT13" s="44"/>
      <c r="BU13" s="33"/>
      <c r="BV13" s="40"/>
      <c r="BW13" s="41"/>
      <c r="BX13" s="41"/>
      <c r="BY13" s="33"/>
      <c r="BZ13" s="33"/>
      <c r="CA13" s="33"/>
      <c r="CB13" s="33"/>
      <c r="CC13" s="33"/>
      <c r="CD13" s="33"/>
      <c r="CE13" s="33"/>
      <c r="CF13" s="33"/>
      <c r="CG13" s="33"/>
      <c r="CH13" s="33"/>
      <c r="CI13" s="33"/>
      <c r="CJ13" s="33">
        <v>150000</v>
      </c>
      <c r="CK13" s="33"/>
      <c r="CL13" s="13"/>
      <c r="CM13" s="13"/>
      <c r="CN13" s="13"/>
      <c r="CO13" s="13"/>
      <c r="CP13" s="13"/>
      <c r="CQ13" s="10"/>
      <c r="CR13" s="10" t="s">
        <v>80</v>
      </c>
      <c r="CS13" s="20"/>
    </row>
    <row r="14" spans="1:97" s="23" customFormat="1" ht="153.75" customHeight="1">
      <c r="A14" s="144"/>
      <c r="B14" s="32" t="s">
        <v>99</v>
      </c>
      <c r="C14" s="33" t="s">
        <v>98</v>
      </c>
      <c r="D14" s="141" t="s">
        <v>100</v>
      </c>
      <c r="E14" s="61" t="s">
        <v>101</v>
      </c>
      <c r="F14" s="71" t="s">
        <v>203</v>
      </c>
      <c r="G14" s="62" t="s">
        <v>102</v>
      </c>
      <c r="H14" s="62" t="s">
        <v>103</v>
      </c>
      <c r="I14" s="62" t="s">
        <v>104</v>
      </c>
      <c r="J14" s="62" t="s">
        <v>105</v>
      </c>
      <c r="K14" s="63" t="s">
        <v>116</v>
      </c>
      <c r="L14" s="63" t="s">
        <v>204</v>
      </c>
      <c r="M14" s="64" t="s">
        <v>97</v>
      </c>
      <c r="N14" s="35">
        <v>0.66</v>
      </c>
      <c r="O14" s="39"/>
      <c r="P14" s="36">
        <f t="shared" si="0"/>
        <v>-100</v>
      </c>
      <c r="Q14" s="36" t="str">
        <f t="shared" si="20"/>
        <v>Crítico</v>
      </c>
      <c r="R14" s="39"/>
      <c r="S14" s="37" t="s">
        <v>91</v>
      </c>
      <c r="T14" s="24"/>
      <c r="U14" s="24"/>
      <c r="V14" s="24"/>
      <c r="W14" s="11" t="str">
        <f t="shared" si="12"/>
        <v/>
      </c>
      <c r="X14" s="11" t="str">
        <f t="shared" si="19"/>
        <v>Crítico</v>
      </c>
      <c r="Y14" s="24"/>
      <c r="Z14" s="24"/>
      <c r="AA14" s="24"/>
      <c r="AB14" s="24"/>
      <c r="AC14" s="24"/>
      <c r="AD14" s="38">
        <v>0.33</v>
      </c>
      <c r="AE14" s="11"/>
      <c r="AF14" s="11">
        <f t="shared" si="21"/>
        <v>-100</v>
      </c>
      <c r="AG14" s="11" t="str">
        <f t="shared" si="22"/>
        <v>Crítico</v>
      </c>
      <c r="AH14" s="83"/>
      <c r="AI14" s="83"/>
      <c r="AJ14" s="83"/>
      <c r="AK14" s="24"/>
      <c r="AL14" s="24"/>
      <c r="AM14" s="38">
        <v>0.33</v>
      </c>
      <c r="AN14" s="96"/>
      <c r="AO14" s="97"/>
      <c r="AP14" s="97"/>
      <c r="AQ14" s="11">
        <f t="shared" si="23"/>
        <v>-100</v>
      </c>
      <c r="AR14" s="36" t="str">
        <f t="shared" si="24"/>
        <v>Crítico</v>
      </c>
      <c r="AS14" s="94"/>
      <c r="AT14" s="94"/>
      <c r="AU14" s="94"/>
      <c r="AV14" s="24"/>
      <c r="AW14" s="24"/>
      <c r="AX14" s="38" t="s">
        <v>91</v>
      </c>
      <c r="AY14" s="24"/>
      <c r="AZ14" s="24"/>
      <c r="BA14" s="24"/>
      <c r="BB14" s="11" t="str">
        <f t="shared" si="25"/>
        <v/>
      </c>
      <c r="BC14" s="11" t="str">
        <f t="shared" si="26"/>
        <v>Crítico</v>
      </c>
      <c r="BD14" s="24"/>
      <c r="BE14" s="24"/>
      <c r="BF14" s="24"/>
      <c r="BG14" s="24"/>
      <c r="BH14" s="24"/>
      <c r="BI14" s="38">
        <v>0.66</v>
      </c>
      <c r="BJ14" s="24"/>
      <c r="BK14" s="24"/>
      <c r="BL14" s="24"/>
      <c r="BM14" s="11">
        <f t="shared" si="27"/>
        <v>-100</v>
      </c>
      <c r="BN14" s="11" t="str">
        <f t="shared" si="28"/>
        <v>Crítico</v>
      </c>
      <c r="BO14" s="24"/>
      <c r="BP14" s="24"/>
      <c r="BQ14" s="24"/>
      <c r="BR14" s="24"/>
      <c r="BS14" s="24"/>
      <c r="BT14" s="148"/>
      <c r="BU14" s="148"/>
      <c r="BV14" s="148"/>
      <c r="BW14" s="148"/>
      <c r="BX14" s="148"/>
      <c r="BY14" s="33"/>
      <c r="BZ14" s="33"/>
      <c r="CA14" s="33"/>
      <c r="CB14" s="33"/>
      <c r="CC14" s="33"/>
      <c r="CD14" s="33"/>
      <c r="CE14" s="33"/>
      <c r="CF14" s="33"/>
      <c r="CG14" s="33"/>
      <c r="CH14" s="33"/>
      <c r="CI14" s="33"/>
      <c r="CJ14" s="33"/>
      <c r="CK14" s="33"/>
      <c r="CL14" s="13"/>
      <c r="CM14" s="13"/>
      <c r="CN14" s="13"/>
      <c r="CO14" s="13"/>
      <c r="CP14" s="13"/>
      <c r="CQ14" s="10"/>
      <c r="CR14" s="10"/>
      <c r="CS14" s="20"/>
    </row>
    <row r="15" spans="1:97" s="23" customFormat="1" ht="159.75" customHeight="1">
      <c r="A15" s="144"/>
      <c r="B15" s="32" t="s">
        <v>107</v>
      </c>
      <c r="C15" s="33" t="s">
        <v>205</v>
      </c>
      <c r="D15" s="142" t="s">
        <v>206</v>
      </c>
      <c r="E15" s="65" t="s">
        <v>224</v>
      </c>
      <c r="F15" s="65" t="s">
        <v>207</v>
      </c>
      <c r="G15" s="72" t="s">
        <v>118</v>
      </c>
      <c r="H15" s="65" t="s">
        <v>65</v>
      </c>
      <c r="I15" s="65" t="s">
        <v>66</v>
      </c>
      <c r="J15" s="65" t="s">
        <v>73</v>
      </c>
      <c r="K15" s="65" t="s">
        <v>208</v>
      </c>
      <c r="L15" s="65" t="s">
        <v>209</v>
      </c>
      <c r="M15" s="60" t="s">
        <v>68</v>
      </c>
      <c r="N15" s="35">
        <v>1</v>
      </c>
      <c r="O15" s="39"/>
      <c r="P15" s="36">
        <f t="shared" si="0"/>
        <v>-100</v>
      </c>
      <c r="Q15" s="36" t="str">
        <f t="shared" si="20"/>
        <v>Crítico</v>
      </c>
      <c r="R15" s="39"/>
      <c r="S15" s="35">
        <v>0.17</v>
      </c>
      <c r="T15" s="24"/>
      <c r="U15" s="24"/>
      <c r="V15" s="24"/>
      <c r="W15" s="11">
        <f t="shared" si="12"/>
        <v>-100</v>
      </c>
      <c r="X15" s="11" t="str">
        <f t="shared" si="19"/>
        <v>Crítico</v>
      </c>
      <c r="Y15" s="74"/>
      <c r="Z15" s="75"/>
      <c r="AA15" s="75"/>
      <c r="AB15" s="76"/>
      <c r="AC15" s="24"/>
      <c r="AD15" s="35">
        <v>0.25</v>
      </c>
      <c r="AE15" s="24"/>
      <c r="AF15" s="11">
        <f t="shared" si="21"/>
        <v>-100</v>
      </c>
      <c r="AG15" s="11" t="str">
        <f t="shared" si="22"/>
        <v>Crítico</v>
      </c>
      <c r="AH15" s="88"/>
      <c r="AI15" s="88"/>
      <c r="AJ15" s="88"/>
      <c r="AK15" s="24"/>
      <c r="AL15" s="24"/>
      <c r="AM15" s="38">
        <v>0.5</v>
      </c>
      <c r="AN15" s="98"/>
      <c r="AO15" s="99"/>
      <c r="AP15" s="99"/>
      <c r="AQ15" s="11">
        <f t="shared" si="23"/>
        <v>-100</v>
      </c>
      <c r="AR15" s="36" t="str">
        <f t="shared" si="24"/>
        <v>Crítico</v>
      </c>
      <c r="AS15" s="88"/>
      <c r="AT15" s="88"/>
      <c r="AU15" s="88"/>
      <c r="AV15" s="24"/>
      <c r="AW15" s="24"/>
      <c r="AX15" s="38">
        <v>0.75</v>
      </c>
      <c r="AY15" s="24"/>
      <c r="AZ15" s="24"/>
      <c r="BA15" s="24"/>
      <c r="BB15" s="11">
        <f t="shared" si="25"/>
        <v>-100</v>
      </c>
      <c r="BC15" s="11" t="str">
        <f t="shared" si="26"/>
        <v>Crítico</v>
      </c>
      <c r="BD15" s="24"/>
      <c r="BE15" s="24"/>
      <c r="BF15" s="24"/>
      <c r="BG15" s="24"/>
      <c r="BH15" s="24"/>
      <c r="BI15" s="35">
        <v>1</v>
      </c>
      <c r="BJ15" s="24"/>
      <c r="BK15" s="24"/>
      <c r="BL15" s="24"/>
      <c r="BM15" s="11">
        <f t="shared" si="27"/>
        <v>-100</v>
      </c>
      <c r="BN15" s="11" t="str">
        <f t="shared" si="28"/>
        <v>Crítico</v>
      </c>
      <c r="BO15" s="24"/>
      <c r="BP15" s="24"/>
      <c r="BQ15" s="24"/>
      <c r="BR15" s="24"/>
      <c r="BS15" s="24"/>
      <c r="BT15" s="148"/>
      <c r="BU15" s="148"/>
      <c r="BV15" s="148"/>
      <c r="BW15" s="148"/>
      <c r="BX15" s="148"/>
      <c r="BY15" s="33"/>
      <c r="BZ15" s="33"/>
      <c r="CA15" s="33"/>
      <c r="CB15" s="33"/>
      <c r="CC15" s="33"/>
      <c r="CD15" s="33"/>
      <c r="CE15" s="33"/>
      <c r="CF15" s="33"/>
      <c r="CG15" s="33"/>
      <c r="CH15" s="33"/>
      <c r="CI15" s="33"/>
      <c r="CJ15" s="33"/>
      <c r="CK15" s="33"/>
      <c r="CL15" s="13"/>
      <c r="CM15" s="13"/>
      <c r="CN15" s="13"/>
      <c r="CO15" s="13"/>
      <c r="CP15" s="13"/>
      <c r="CQ15" s="10"/>
      <c r="CR15" s="10"/>
      <c r="CS15" s="20"/>
    </row>
    <row r="16" spans="1:97" s="23" customFormat="1" ht="170.25" customHeight="1">
      <c r="A16" s="144"/>
      <c r="B16" s="32" t="s">
        <v>109</v>
      </c>
      <c r="C16" s="69" t="s">
        <v>144</v>
      </c>
      <c r="D16" s="143" t="s">
        <v>145</v>
      </c>
      <c r="E16" s="67" t="s">
        <v>146</v>
      </c>
      <c r="F16" s="66" t="s">
        <v>210</v>
      </c>
      <c r="G16" s="62" t="s">
        <v>102</v>
      </c>
      <c r="H16" s="66" t="s">
        <v>65</v>
      </c>
      <c r="I16" s="66" t="s">
        <v>66</v>
      </c>
      <c r="J16" s="66" t="s">
        <v>73</v>
      </c>
      <c r="K16" s="67" t="s">
        <v>211</v>
      </c>
      <c r="L16" s="67" t="s">
        <v>212</v>
      </c>
      <c r="M16" s="68" t="s">
        <v>68</v>
      </c>
      <c r="N16" s="35">
        <v>1</v>
      </c>
      <c r="O16" s="39"/>
      <c r="P16" s="36">
        <f t="shared" si="0"/>
        <v>-100</v>
      </c>
      <c r="Q16" s="36" t="str">
        <f t="shared" si="20"/>
        <v>Crítico</v>
      </c>
      <c r="R16" s="39"/>
      <c r="S16" s="37" t="s">
        <v>91</v>
      </c>
      <c r="T16" s="77"/>
      <c r="U16" s="78"/>
      <c r="V16" s="78"/>
      <c r="W16" s="11" t="str">
        <f t="shared" si="12"/>
        <v/>
      </c>
      <c r="X16" s="11" t="str">
        <f t="shared" si="19"/>
        <v>Crítico</v>
      </c>
      <c r="Y16" s="79"/>
      <c r="Z16" s="80"/>
      <c r="AA16" s="80"/>
      <c r="AB16" s="78"/>
      <c r="AC16" s="24"/>
      <c r="AD16" s="37" t="s">
        <v>91</v>
      </c>
      <c r="AE16" s="77"/>
      <c r="AF16" s="11" t="str">
        <f>IF(ISERROR((-1)*(100-((AE16*100)/AD16))),"",((-1)*(100-((AE16*100)/AD16))))</f>
        <v/>
      </c>
      <c r="AG16" s="11" t="str">
        <f t="shared" si="22"/>
        <v>Crítico</v>
      </c>
      <c r="AH16" s="84"/>
      <c r="AI16" s="86"/>
      <c r="AJ16" s="86"/>
      <c r="AK16" s="24"/>
      <c r="AL16" s="24"/>
      <c r="AM16" s="35">
        <v>0.5</v>
      </c>
      <c r="AN16" s="77"/>
      <c r="AO16" s="78"/>
      <c r="AP16" s="78"/>
      <c r="AQ16" s="11">
        <f>IF(ISERROR((-1)*(100-((AN16*100)/AM16))),"",((-1)*(100-((AN16*100)/AM16))))</f>
        <v>-100</v>
      </c>
      <c r="AR16" s="36" t="str">
        <f t="shared" si="24"/>
        <v>Crítico</v>
      </c>
      <c r="AS16" s="100"/>
      <c r="AT16" s="87"/>
      <c r="AU16" s="103"/>
      <c r="AV16" s="24"/>
      <c r="AW16" s="24"/>
      <c r="AX16" s="38" t="s">
        <v>91</v>
      </c>
      <c r="AY16" s="24"/>
      <c r="AZ16" s="24"/>
      <c r="BA16" s="24"/>
      <c r="BB16" s="11" t="str">
        <f>IF(ISERROR((-1)*(100-((AY16*100)/AX16))),"",((-1)*(100-((AY16*100)/AX16))))</f>
        <v/>
      </c>
      <c r="BC16" s="11" t="str">
        <f>IF(ISERROR(IF(AH$12="Ascendente",(IF(AND(BB16&gt;=(-5),BB16&lt;=15),"Aceptable",(IF(AND(BB16&gt;=(-10),BB16&lt;(-5)),"Riesgo","Crítico")))),(IF(AND(BB16&gt;=(-15),BB16&lt;=5),"Aceptable",(IF(AND(BB16&gt;5,BB16&lt;=15),"Riesgo","Crítico")))))),"",(IF(AH16="Ascendente",(IF(AND(BB16&gt;=(-5),BB16&lt;=15),"Aceptable",(IF(AND(BB16&gt;=(-10),BB16&lt;(-5)),"Riesgo","Crítico")))),(IF(AND(BB16&gt;=(-15),BB16&lt;=5),"Aceptable",(IF(AND(BB16&gt;5,BB16&lt;=15),"Riesgo","Crítico")))))))</f>
        <v>Crítico</v>
      </c>
      <c r="BD16" s="24"/>
      <c r="BE16" s="24"/>
      <c r="BF16" s="24"/>
      <c r="BG16" s="24"/>
      <c r="BH16" s="24"/>
      <c r="BI16" s="35">
        <v>1</v>
      </c>
      <c r="BJ16" s="24"/>
      <c r="BK16" s="24"/>
      <c r="BL16" s="24"/>
      <c r="BM16" s="11">
        <f t="shared" si="27"/>
        <v>-100</v>
      </c>
      <c r="BN16" s="11" t="str">
        <f t="shared" si="28"/>
        <v>Crítico</v>
      </c>
      <c r="BO16" s="24"/>
      <c r="BP16" s="24"/>
      <c r="BQ16" s="24"/>
      <c r="BR16" s="24"/>
      <c r="BS16" s="24"/>
      <c r="BT16" s="148"/>
      <c r="BU16" s="148"/>
      <c r="BV16" s="148"/>
      <c r="BW16" s="148"/>
      <c r="BX16" s="148"/>
      <c r="BY16" s="33"/>
      <c r="BZ16" s="33"/>
      <c r="CA16" s="33"/>
      <c r="CB16" s="33"/>
      <c r="CC16" s="33"/>
      <c r="CD16" s="33"/>
      <c r="CE16" s="33"/>
      <c r="CF16" s="33"/>
      <c r="CG16" s="33"/>
      <c r="CH16" s="33"/>
      <c r="CI16" s="33"/>
      <c r="CJ16" s="33"/>
      <c r="CK16" s="33"/>
      <c r="CL16" s="13"/>
      <c r="CM16" s="13"/>
      <c r="CN16" s="13"/>
      <c r="CO16" s="13"/>
      <c r="CP16" s="13"/>
      <c r="CQ16" s="10"/>
      <c r="CR16" s="10"/>
      <c r="CS16" s="20"/>
    </row>
    <row r="17" spans="1:97" s="23" customFormat="1" ht="170.25" customHeight="1">
      <c r="A17" s="144"/>
      <c r="B17" s="32" t="s">
        <v>113</v>
      </c>
      <c r="C17" s="69" t="s">
        <v>213</v>
      </c>
      <c r="D17" s="143" t="s">
        <v>114</v>
      </c>
      <c r="E17" s="67" t="s">
        <v>214</v>
      </c>
      <c r="F17" s="67" t="s">
        <v>215</v>
      </c>
      <c r="G17" s="72" t="s">
        <v>118</v>
      </c>
      <c r="H17" s="67" t="s">
        <v>65</v>
      </c>
      <c r="I17" s="67" t="s">
        <v>66</v>
      </c>
      <c r="J17" s="67" t="s">
        <v>73</v>
      </c>
      <c r="K17" s="67" t="s">
        <v>216</v>
      </c>
      <c r="L17" s="67" t="s">
        <v>217</v>
      </c>
      <c r="M17" s="68" t="s">
        <v>68</v>
      </c>
      <c r="N17" s="35">
        <v>0.95</v>
      </c>
      <c r="O17" s="39"/>
      <c r="P17" s="36">
        <f t="shared" ref="P17" si="29">IF(ISERROR((-1)*(100-((O17*100)/N17))),"",((-1)*(100-((O17*100)/N17))))</f>
        <v>-100</v>
      </c>
      <c r="Q17" s="36" t="str">
        <f t="shared" ref="Q17" si="30">IF(ISERROR(IF(M$12="Ascendente",(IF(AND(P17&gt;=(-5),P17&lt;=15),"Aceptable",(IF(AND(P17&gt;=(-10),P17&lt;(-5)),"Riesgo","Crítico")))),(IF(AND(P17&gt;=(-15),P17&lt;=5),"Aceptable",(IF(AND(P17&gt;5,P17&lt;=15),"Riesgo","Crítico")))))),"",(IF(M17="Ascendente",(IF(AND(P17&gt;=(-5),P17&lt;=15),"Aceptable",(IF(AND(P17&gt;=(-10),P17&lt;(-5)),"Riesgo","Crítico")))),(IF(AND(P17&gt;=(-15),P17&lt;=5),"Aceptable",(IF(AND(P17&gt;5,P17&lt;=15),"Riesgo","Crítico")))))))</f>
        <v>Crítico</v>
      </c>
      <c r="R17" s="39"/>
      <c r="S17" s="35">
        <v>0.95</v>
      </c>
      <c r="T17" s="24"/>
      <c r="U17" s="24"/>
      <c r="V17" s="24"/>
      <c r="W17" s="11">
        <f t="shared" ref="W17" si="31">IF(ISERROR((-1)*(100-((T17*100)/S17))),"",((-1)*(100-((T17*100)/S17))))</f>
        <v>-100</v>
      </c>
      <c r="X17" s="11" t="str">
        <f t="shared" ref="X17" si="32">IF(ISERROR(IF(R$12="Ascendente",(IF(AND(W17&gt;=(-5),W17&lt;=15),"Aceptable",(IF(AND(W17&gt;=(-10),W17&lt;(-5)),"Riesgo","Crítico")))),(IF(AND(W17&gt;=(-15),W17&lt;=5),"Aceptable",(IF(AND(W17&gt;5,W17&lt;=15),"Riesgo","Crítico")))))),"",(IF(R17="Ascendente",(IF(AND(W17&gt;=(-5),W17&lt;=15),"Aceptable",(IF(AND(W17&gt;=(-10),W17&lt;(-5)),"Riesgo","Crítico")))),(IF(AND(W17&gt;=(-15),W17&lt;=5),"Aceptable",(IF(AND(W17&gt;5,W17&lt;=15),"Riesgo","Crítico")))))))</f>
        <v>Crítico</v>
      </c>
      <c r="Y17" s="24"/>
      <c r="Z17" s="24"/>
      <c r="AA17" s="24"/>
      <c r="AB17" s="24"/>
      <c r="AC17" s="24"/>
      <c r="AD17" s="35">
        <v>0.95</v>
      </c>
      <c r="AE17" s="78"/>
      <c r="AF17" s="11">
        <f>IF(ISERROR((-1)*(100-((AE17*100)/AD17))),"",((-1)*(100-((AE17*100)/AD17))))</f>
        <v>-100</v>
      </c>
      <c r="AG17" s="11" t="str">
        <f t="shared" ref="AG17" si="33">IF(ISERROR(IF(AC$12="Ascendente",(IF(AND(AF17&gt;=(-5),AF17&lt;=15),"Aceptable",(IF(AND(AF17&gt;=(-10),AF17&lt;(-5)),"Riesgo","Crítico")))),(IF(AND(AF17&gt;=(-15),AF17&lt;=5),"Aceptable",(IF(AND(AF17&gt;5,AF17&lt;=15),"Riesgo","Crítico")))))),"",(IF(AC17="Ascendente",(IF(AND(AF17&gt;=(-5),AF17&lt;=15),"Aceptable",(IF(AND(AF17&gt;=(-10),AF17&lt;(-5)),"Riesgo","Crítico")))),(IF(AND(AF17&gt;=(-15),AF17&lt;=5),"Aceptable",(IF(AND(AF17&gt;5,AF17&lt;=15),"Riesgo","Crítico")))))))</f>
        <v>Crítico</v>
      </c>
      <c r="AH17" s="80"/>
      <c r="AI17" s="87"/>
      <c r="AJ17" s="87"/>
      <c r="AK17" s="24"/>
      <c r="AL17" s="24"/>
      <c r="AM17" s="35">
        <v>0.95</v>
      </c>
      <c r="AN17" s="101"/>
      <c r="AO17" s="101"/>
      <c r="AP17" s="78"/>
      <c r="AQ17" s="11">
        <f>IF(ISERROR((-1)*(100-((AN17*100)/AM17))),"",((-1)*(100-((AN17*100)/AM17))))</f>
        <v>-100</v>
      </c>
      <c r="AR17" s="36" t="str">
        <f t="shared" ref="AR17" si="34">IF(ISERROR(IF(Y$12="Ascendente",(IF(AND(AQ17&gt;=(-5),AQ17&lt;=15),"Aceptable",(IF(AND(AQ17&gt;=(-10),AQ17&lt;(-5)),"Riesgo","Crítico")))),(IF(AND(AQ17&gt;=(-15),AQ17&lt;=5),"Aceptable",(IF(AND(AQ17&gt;5,AQ17&lt;=15),"Riesgo","Crítico")))))),"",(IF(Y17="Ascendente",(IF(AND(AQ17&gt;=(-5),AQ17&lt;=15),"Aceptable",(IF(AND(AQ17&gt;=(-10),AQ17&lt;(-5)),"Riesgo","Crítico")))),(IF(AND(AQ17&gt;=(-15),AQ17&lt;=5),"Aceptable",(IF(AND(AQ17&gt;5,AQ17&lt;=15),"Riesgo","Crítico")))))))</f>
        <v>Crítico</v>
      </c>
      <c r="AS17" s="102"/>
      <c r="AT17" s="102"/>
      <c r="AU17" s="102"/>
      <c r="AV17" s="24"/>
      <c r="AW17" s="24"/>
      <c r="AX17" s="35">
        <v>0.95</v>
      </c>
      <c r="AY17" s="24"/>
      <c r="AZ17" s="24"/>
      <c r="BA17" s="24"/>
      <c r="BB17" s="11">
        <f>IF(ISERROR((-1)*(100-((AY17*100)/AX17))),"",((-1)*(100-((AY17*100)/AX17))))</f>
        <v>-100</v>
      </c>
      <c r="BC17" s="11" t="str">
        <f>IF(ISERROR(IF(AH$12="Ascendente",(IF(AND(BB17&gt;=(-5),BB17&lt;=15),"Aceptable",(IF(AND(BB17&gt;=(-10),BB17&lt;(-5)),"Riesgo","Crítico")))),(IF(AND(BB17&gt;=(-15),BB17&lt;=5),"Aceptable",(IF(AND(BB17&gt;5,BB17&lt;=15),"Riesgo","Crítico")))))),"",(IF(AH17="Ascendente",(IF(AND(BB17&gt;=(-5),BB17&lt;=15),"Aceptable",(IF(AND(BB17&gt;=(-10),BB17&lt;(-5)),"Riesgo","Crítico")))),(IF(AND(BB17&gt;=(-15),BB17&lt;=5),"Aceptable",(IF(AND(BB17&gt;5,BB17&lt;=15),"Riesgo","Crítico")))))))</f>
        <v>Crítico</v>
      </c>
      <c r="BD17" s="24"/>
      <c r="BE17" s="24"/>
      <c r="BF17" s="24"/>
      <c r="BG17" s="24"/>
      <c r="BH17" s="24"/>
      <c r="BI17" s="35">
        <v>0.95</v>
      </c>
      <c r="BJ17" s="24"/>
      <c r="BK17" s="24"/>
      <c r="BL17" s="24"/>
      <c r="BM17" s="11">
        <f t="shared" ref="BM17" si="35">IF(ISERROR((-1)*(100-((BJ17*100)/BI17))),"",((-1)*(100-((BJ17*100)/BI17))))</f>
        <v>-100</v>
      </c>
      <c r="BN17" s="11" t="str">
        <f t="shared" ref="BN17" si="36">IF(ISERROR(IF(AS$12="Ascendente",(IF(AND(BM17&gt;=(-5),BM17&lt;=15),"Aceptable",(IF(AND(BM17&gt;=(-10),BM17&lt;(-5)),"Riesgo","Crítico")))),(IF(AND(BM17&gt;=(-15),BM17&lt;=5),"Aceptable",(IF(AND(BM17&gt;5,BM17&lt;=15),"Riesgo","Crítico")))))),"",(IF(AS17="Ascendente",(IF(AND(BM17&gt;=(-5),BM17&lt;=15),"Aceptable",(IF(AND(BM17&gt;=(-10),BM17&lt;(-5)),"Riesgo","Crítico")))),(IF(AND(BM17&gt;=(-15),BM17&lt;=5),"Aceptable",(IF(AND(BM17&gt;5,BM17&lt;=15),"Riesgo","Crítico")))))))</f>
        <v>Crítico</v>
      </c>
      <c r="BO17" s="24"/>
      <c r="BP17" s="24"/>
      <c r="BQ17" s="24"/>
      <c r="BR17" s="24"/>
      <c r="BS17" s="24"/>
      <c r="BT17" s="148"/>
      <c r="BU17" s="148"/>
      <c r="BV17" s="148"/>
      <c r="BW17" s="148"/>
      <c r="BX17" s="148"/>
      <c r="BY17" s="33"/>
      <c r="BZ17" s="33"/>
      <c r="CA17" s="33"/>
      <c r="CB17" s="33"/>
      <c r="CC17" s="33"/>
      <c r="CD17" s="33"/>
      <c r="CE17" s="33"/>
      <c r="CF17" s="33"/>
      <c r="CG17" s="33"/>
      <c r="CH17" s="33"/>
      <c r="CI17" s="33"/>
      <c r="CJ17" s="33"/>
      <c r="CK17" s="33"/>
      <c r="CL17" s="13"/>
      <c r="CM17" s="13"/>
      <c r="CN17" s="13"/>
      <c r="CO17" s="13"/>
      <c r="CP17" s="13"/>
      <c r="CQ17" s="10"/>
      <c r="CR17" s="10"/>
      <c r="CS17" s="20"/>
    </row>
  </sheetData>
  <mergeCells count="37">
    <mergeCell ref="CP1:CQ2"/>
    <mergeCell ref="CL1:CO2"/>
    <mergeCell ref="BY2:BY3"/>
    <mergeCell ref="BZ2:CK2"/>
    <mergeCell ref="BX2:BX3"/>
    <mergeCell ref="BT6:BX6"/>
    <mergeCell ref="BU2:BV2"/>
    <mergeCell ref="BW2:BW3"/>
    <mergeCell ref="B9:B10"/>
    <mergeCell ref="C9:C10"/>
    <mergeCell ref="BT16:BX16"/>
    <mergeCell ref="BT11:BX11"/>
    <mergeCell ref="BT8:BX8"/>
    <mergeCell ref="BT10:BX10"/>
    <mergeCell ref="BT14:BX14"/>
    <mergeCell ref="BT15:BX15"/>
    <mergeCell ref="A1:A3"/>
    <mergeCell ref="K1:K3"/>
    <mergeCell ref="L1:L3"/>
    <mergeCell ref="C1:C3"/>
    <mergeCell ref="D1:J2"/>
    <mergeCell ref="A6:A10"/>
    <mergeCell ref="B1:B3"/>
    <mergeCell ref="BT17:BX17"/>
    <mergeCell ref="A11:A17"/>
    <mergeCell ref="BT1:CK1"/>
    <mergeCell ref="S2:AC2"/>
    <mergeCell ref="BT4:BY4"/>
    <mergeCell ref="BT5:BY5"/>
    <mergeCell ref="M1:BS1"/>
    <mergeCell ref="M2:M3"/>
    <mergeCell ref="N2:R2"/>
    <mergeCell ref="AD2:AL2"/>
    <mergeCell ref="AM2:AW2"/>
    <mergeCell ref="AX2:BH2"/>
    <mergeCell ref="BI2:BS2"/>
    <mergeCell ref="BT2:BT3"/>
  </mergeCells>
  <phoneticPr fontId="9" type="noConversion"/>
  <conditionalFormatting sqref="Q4:Q17 X4:X17 AG4:AG17 AR4:AR17 BC4:BC17 BN4:BN17">
    <cfRule type="containsText" dxfId="2" priority="1" operator="containsText" text="Aceptable">
      <formula>NOT(ISERROR(SEARCH("Aceptable",Q4)))</formula>
    </cfRule>
    <cfRule type="containsText" dxfId="1" priority="2" operator="containsText" text="Crítico">
      <formula>NOT(ISERROR(SEARCH("Crítico",Q4)))</formula>
    </cfRule>
    <cfRule type="containsText" dxfId="0" priority="3" operator="containsText" text="Riesgo">
      <formula>NOT(ISERROR(SEARCH("Riesgo",Q4)))</formula>
    </cfRule>
  </conditionalFormatting>
  <hyperlinks>
    <hyperlink ref="K7" r:id="rId1" xr:uid="{5D9A6159-F60C-4D99-96F7-2B4E92AF6C6A}"/>
  </hyperlinks>
  <pageMargins left="0.7" right="0.7" top="0.75" bottom="0.75" header="0.3" footer="0.3"/>
  <pageSetup orientation="portrait" r:id="rId2"/>
  <drawing r:id="rId3"/>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DBA9C6-3735-4D96-A7D4-260BBE9FDA2C}">
  <sheetPr>
    <pageSetUpPr fitToPage="1"/>
  </sheetPr>
  <dimension ref="A1:P19"/>
  <sheetViews>
    <sheetView zoomScale="80" zoomScaleNormal="80" workbookViewId="0">
      <pane xSplit="4" ySplit="4" topLeftCell="J11" activePane="bottomRight" state="frozen"/>
      <selection pane="topRight" activeCell="D1" sqref="D1"/>
      <selection pane="bottomLeft" activeCell="A4" sqref="A4"/>
      <selection pane="bottomRight" activeCell="O14" activeCellId="1" sqref="P14 O14"/>
    </sheetView>
  </sheetViews>
  <sheetFormatPr baseColWidth="10" defaultRowHeight="14.5"/>
  <cols>
    <col min="1" max="1" width="13.453125" customWidth="1"/>
    <col min="2" max="2" width="6.7265625" style="119" customWidth="1"/>
    <col min="3" max="3" width="6.26953125" style="119" customWidth="1"/>
    <col min="4" max="4" width="26.1796875" style="119" customWidth="1"/>
    <col min="5" max="5" width="10.81640625" style="119" customWidth="1"/>
    <col min="6" max="6" width="13.26953125" style="119" customWidth="1"/>
    <col min="7" max="7" width="13" style="119" customWidth="1"/>
    <col min="8" max="8" width="10.7265625" style="119" customWidth="1"/>
    <col min="9" max="9" width="14.26953125" style="119" customWidth="1"/>
    <col min="10" max="15" width="9.453125" style="119" customWidth="1"/>
    <col min="16" max="16" width="94.7265625" style="119" customWidth="1"/>
  </cols>
  <sheetData>
    <row r="1" spans="1:16" ht="23.25" customHeight="1">
      <c r="A1" s="175" t="s">
        <v>154</v>
      </c>
      <c r="B1" s="175" t="s">
        <v>155</v>
      </c>
      <c r="C1" s="175" t="s">
        <v>0</v>
      </c>
      <c r="D1" s="175"/>
      <c r="E1" s="175" t="s">
        <v>167</v>
      </c>
      <c r="F1" s="175" t="s">
        <v>170</v>
      </c>
      <c r="G1" s="175" t="s">
        <v>168</v>
      </c>
      <c r="H1" s="175" t="s">
        <v>185</v>
      </c>
      <c r="I1" s="178" t="s">
        <v>156</v>
      </c>
      <c r="J1" s="179"/>
      <c r="K1" s="179"/>
      <c r="L1" s="179"/>
      <c r="M1" s="179"/>
      <c r="N1" s="179"/>
      <c r="O1" s="180"/>
      <c r="P1" s="175" t="s">
        <v>157</v>
      </c>
    </row>
    <row r="2" spans="1:16" ht="33" customHeight="1">
      <c r="A2" s="175"/>
      <c r="B2" s="175"/>
      <c r="C2" s="175"/>
      <c r="D2" s="175"/>
      <c r="E2" s="175"/>
      <c r="F2" s="175"/>
      <c r="G2" s="175"/>
      <c r="H2" s="175"/>
      <c r="I2" s="104" t="s">
        <v>158</v>
      </c>
      <c r="J2" s="181" t="s">
        <v>159</v>
      </c>
      <c r="K2" s="181"/>
      <c r="L2" s="182" t="s">
        <v>160</v>
      </c>
      <c r="M2" s="182"/>
      <c r="N2" s="183" t="s">
        <v>161</v>
      </c>
      <c r="O2" s="183"/>
      <c r="P2" s="175"/>
    </row>
    <row r="3" spans="1:16" ht="20.25" customHeight="1">
      <c r="A3" s="175"/>
      <c r="B3" s="175"/>
      <c r="C3" s="175"/>
      <c r="D3" s="175"/>
      <c r="E3" s="175"/>
      <c r="F3" s="175"/>
      <c r="G3" s="175"/>
      <c r="H3" s="175"/>
      <c r="I3" s="104" t="s">
        <v>68</v>
      </c>
      <c r="J3" s="105">
        <v>-0.05</v>
      </c>
      <c r="K3" s="105">
        <v>0.15</v>
      </c>
      <c r="L3" s="106">
        <v>-0.1</v>
      </c>
      <c r="M3" s="106">
        <v>-0.05</v>
      </c>
      <c r="N3" s="107">
        <v>-0.1</v>
      </c>
      <c r="O3" s="107">
        <v>0.15</v>
      </c>
      <c r="P3" s="175"/>
    </row>
    <row r="4" spans="1:16" ht="15" thickBot="1">
      <c r="A4" s="175"/>
      <c r="B4" s="175"/>
      <c r="C4" s="175"/>
      <c r="D4" s="175"/>
      <c r="E4" s="175"/>
      <c r="F4" s="175"/>
      <c r="G4" s="175"/>
      <c r="H4" s="175"/>
      <c r="I4" s="104" t="s">
        <v>88</v>
      </c>
      <c r="J4" s="105">
        <v>-0.15</v>
      </c>
      <c r="K4" s="105">
        <v>0.05</v>
      </c>
      <c r="L4" s="106">
        <v>0.05</v>
      </c>
      <c r="M4" s="106">
        <v>0.15</v>
      </c>
      <c r="N4" s="107">
        <v>-0.15</v>
      </c>
      <c r="O4" s="107">
        <v>0.15</v>
      </c>
      <c r="P4" s="175"/>
    </row>
    <row r="5" spans="1:16" ht="125.15" customHeight="1" thickBot="1">
      <c r="A5" s="170" t="s">
        <v>162</v>
      </c>
      <c r="B5" s="108">
        <v>1</v>
      </c>
      <c r="C5" s="109" t="s">
        <v>63</v>
      </c>
      <c r="D5" s="108" t="s">
        <v>163</v>
      </c>
      <c r="E5" s="108">
        <v>-4.8</v>
      </c>
      <c r="F5" s="127">
        <v>-5</v>
      </c>
      <c r="G5" s="108">
        <v>-4.8</v>
      </c>
      <c r="H5" s="125">
        <v>1.04</v>
      </c>
      <c r="I5" s="111" t="s">
        <v>88</v>
      </c>
      <c r="J5" s="116">
        <f>(F5*$J$3)+F5</f>
        <v>-4.75</v>
      </c>
      <c r="K5" s="116">
        <f>(F5*$K$3)+F5</f>
        <v>-5.75</v>
      </c>
      <c r="L5" s="116">
        <f>(F5*$L$3)+F5</f>
        <v>-4.5</v>
      </c>
      <c r="M5" s="116">
        <f t="shared" ref="M5" si="0">(F5*$M$3)+F5</f>
        <v>-4.75</v>
      </c>
      <c r="N5" s="116">
        <f t="shared" ref="N5" si="1">(F5*$N$3)+F5</f>
        <v>-4.5</v>
      </c>
      <c r="O5" s="116">
        <f t="shared" ref="O5" si="2">(F5*$O$3)+F5</f>
        <v>-5.75</v>
      </c>
      <c r="P5" s="126" t="s">
        <v>183</v>
      </c>
    </row>
    <row r="6" spans="1:16" ht="125.15" customHeight="1" thickBot="1">
      <c r="A6" s="171"/>
      <c r="B6" s="113">
        <v>1</v>
      </c>
      <c r="C6" s="114" t="s">
        <v>69</v>
      </c>
      <c r="D6" s="113" t="s">
        <v>148</v>
      </c>
      <c r="E6" s="115">
        <v>0.28000000000000003</v>
      </c>
      <c r="F6" s="127" t="s">
        <v>91</v>
      </c>
      <c r="G6" s="108" t="s">
        <v>91</v>
      </c>
      <c r="H6" s="110" t="s">
        <v>91</v>
      </c>
      <c r="I6" s="116" t="s">
        <v>68</v>
      </c>
      <c r="J6" s="112" t="s">
        <v>164</v>
      </c>
      <c r="K6" s="112" t="s">
        <v>164</v>
      </c>
      <c r="L6" s="112" t="s">
        <v>164</v>
      </c>
      <c r="M6" s="112" t="s">
        <v>164</v>
      </c>
      <c r="N6" s="112" t="s">
        <v>164</v>
      </c>
      <c r="O6" s="112" t="s">
        <v>164</v>
      </c>
      <c r="P6" s="117" t="s">
        <v>172</v>
      </c>
    </row>
    <row r="7" spans="1:16" ht="125.15" customHeight="1" thickBot="1">
      <c r="A7" s="171"/>
      <c r="B7" s="113">
        <v>1</v>
      </c>
      <c r="C7" s="172" t="s">
        <v>71</v>
      </c>
      <c r="D7" s="117" t="s">
        <v>70</v>
      </c>
      <c r="E7" s="115">
        <v>0.78</v>
      </c>
      <c r="F7" s="128">
        <v>0.72</v>
      </c>
      <c r="G7" s="115">
        <v>0.7</v>
      </c>
      <c r="H7" s="121">
        <v>0.97</v>
      </c>
      <c r="I7" s="116" t="s">
        <v>68</v>
      </c>
      <c r="J7" s="116">
        <f>(F7*$J$3)+F7</f>
        <v>0.68399999999999994</v>
      </c>
      <c r="K7" s="116">
        <f>(F7*$K$3)+F7</f>
        <v>0.82799999999999996</v>
      </c>
      <c r="L7" s="116">
        <f>(F7*$L$3)+F7</f>
        <v>0.64800000000000002</v>
      </c>
      <c r="M7" s="116">
        <f t="shared" ref="M7:M18" si="3">(F7*$M$3)+F7</f>
        <v>0.68399999999999994</v>
      </c>
      <c r="N7" s="116">
        <f t="shared" ref="N7:N18" si="4">(F7*$N$3)+F7</f>
        <v>0.64800000000000002</v>
      </c>
      <c r="O7" s="116">
        <f t="shared" ref="O7:O18" si="5">(F7*$O$3)+F7</f>
        <v>0.82799999999999996</v>
      </c>
      <c r="P7" s="117" t="s">
        <v>171</v>
      </c>
    </row>
    <row r="8" spans="1:16" ht="125.15" customHeight="1" thickBot="1">
      <c r="A8" s="171"/>
      <c r="B8" s="113">
        <v>2</v>
      </c>
      <c r="C8" s="173"/>
      <c r="D8" s="117" t="s">
        <v>169</v>
      </c>
      <c r="E8" s="115">
        <v>0.55000000000000004</v>
      </c>
      <c r="F8" s="128">
        <v>0.38</v>
      </c>
      <c r="G8" s="115">
        <v>0.35</v>
      </c>
      <c r="H8" s="124">
        <v>1.08</v>
      </c>
      <c r="I8" s="115" t="s">
        <v>68</v>
      </c>
      <c r="J8" s="116">
        <f>(F8*$J$3)+F8</f>
        <v>0.36099999999999999</v>
      </c>
      <c r="K8" s="116">
        <f>(F8*$K$3)+F8</f>
        <v>0.437</v>
      </c>
      <c r="L8" s="116">
        <f>(F8*$L$3)+F8</f>
        <v>0.34199999999999997</v>
      </c>
      <c r="M8" s="116">
        <f>(F8*$M$3)+F8</f>
        <v>0.36099999999999999</v>
      </c>
      <c r="N8" s="116">
        <f>(F8*$N$3)+F8</f>
        <v>0.34199999999999997</v>
      </c>
      <c r="O8" s="116">
        <f t="shared" si="5"/>
        <v>0.437</v>
      </c>
      <c r="P8" s="117" t="s">
        <v>181</v>
      </c>
    </row>
    <row r="9" spans="1:16" ht="125.15" customHeight="1" thickBot="1">
      <c r="A9" s="171"/>
      <c r="B9" s="113">
        <v>3</v>
      </c>
      <c r="C9" s="173"/>
      <c r="D9" s="117" t="s">
        <v>186</v>
      </c>
      <c r="E9" s="115">
        <v>0.8</v>
      </c>
      <c r="F9" s="127" t="s">
        <v>91</v>
      </c>
      <c r="G9" s="108" t="s">
        <v>91</v>
      </c>
      <c r="H9" s="110" t="s">
        <v>91</v>
      </c>
      <c r="I9" s="115" t="s">
        <v>68</v>
      </c>
      <c r="J9" s="112" t="s">
        <v>164</v>
      </c>
      <c r="K9" s="112" t="s">
        <v>164</v>
      </c>
      <c r="L9" s="112" t="s">
        <v>164</v>
      </c>
      <c r="M9" s="112" t="s">
        <v>164</v>
      </c>
      <c r="N9" s="112" t="s">
        <v>164</v>
      </c>
      <c r="O9" s="112" t="s">
        <v>164</v>
      </c>
      <c r="P9" s="117" t="s">
        <v>173</v>
      </c>
    </row>
    <row r="10" spans="1:16" ht="125.15" customHeight="1" thickBot="1">
      <c r="A10" s="171"/>
      <c r="B10" s="176">
        <v>4</v>
      </c>
      <c r="C10" s="173"/>
      <c r="D10" s="117" t="s">
        <v>130</v>
      </c>
      <c r="E10" s="115">
        <v>0.68</v>
      </c>
      <c r="F10" s="128">
        <v>0</v>
      </c>
      <c r="G10" s="120">
        <v>0.68</v>
      </c>
      <c r="H10" s="122">
        <v>0</v>
      </c>
      <c r="I10" s="115" t="s">
        <v>68</v>
      </c>
      <c r="J10" s="116">
        <f t="shared" ref="J10" si="6">(F10*$J$3)+F10</f>
        <v>0</v>
      </c>
      <c r="K10" s="116">
        <f t="shared" ref="K10" si="7">(F10*$K$3)+F10</f>
        <v>0</v>
      </c>
      <c r="L10" s="116">
        <f t="shared" ref="L10" si="8">(F10*$L$3)+F10</f>
        <v>0</v>
      </c>
      <c r="M10" s="116">
        <f t="shared" ref="M10" si="9">(F10*$M$3)+F10</f>
        <v>0</v>
      </c>
      <c r="N10" s="116">
        <f t="shared" ref="N10" si="10">(F10*$N$3)+F10</f>
        <v>0</v>
      </c>
      <c r="O10" s="116">
        <f t="shared" ref="O10" si="11">(F10*$O$3)+F10</f>
        <v>0</v>
      </c>
      <c r="P10" s="117" t="s">
        <v>174</v>
      </c>
    </row>
    <row r="11" spans="1:16" ht="125.15" customHeight="1" thickBot="1">
      <c r="A11" s="171"/>
      <c r="B11" s="177"/>
      <c r="C11" s="173"/>
      <c r="D11" s="117" t="s">
        <v>131</v>
      </c>
      <c r="E11" s="115">
        <v>0.22</v>
      </c>
      <c r="F11" s="128">
        <v>0.16</v>
      </c>
      <c r="G11" s="115">
        <v>0.05</v>
      </c>
      <c r="H11" s="122">
        <v>7.6</v>
      </c>
      <c r="I11" s="116" t="s">
        <v>68</v>
      </c>
      <c r="J11" s="116">
        <f t="shared" ref="J11:J18" si="12">(F11*$J$3)+F11</f>
        <v>0.152</v>
      </c>
      <c r="K11" s="116">
        <f t="shared" ref="K11:K18" si="13">(F11*$K$3)+F11</f>
        <v>0.184</v>
      </c>
      <c r="L11" s="116">
        <f t="shared" ref="L11:L18" si="14">(F11*$L$3)+F11</f>
        <v>0.14400000000000002</v>
      </c>
      <c r="M11" s="116">
        <f t="shared" si="3"/>
        <v>0.152</v>
      </c>
      <c r="N11" s="116">
        <f t="shared" si="4"/>
        <v>0.14400000000000002</v>
      </c>
      <c r="O11" s="116">
        <f t="shared" si="5"/>
        <v>0.184</v>
      </c>
      <c r="P11" s="117" t="s">
        <v>182</v>
      </c>
    </row>
    <row r="12" spans="1:16" ht="125.15" customHeight="1" thickBot="1">
      <c r="A12" s="171"/>
      <c r="B12" s="113">
        <v>1.1000000000000001</v>
      </c>
      <c r="C12" s="172" t="s">
        <v>78</v>
      </c>
      <c r="D12" s="113" t="s">
        <v>133</v>
      </c>
      <c r="E12" s="115">
        <v>0.9</v>
      </c>
      <c r="F12" s="128">
        <v>0.49</v>
      </c>
      <c r="G12" s="115">
        <v>0.5</v>
      </c>
      <c r="H12" s="121">
        <v>0.98</v>
      </c>
      <c r="I12" s="115" t="s">
        <v>68</v>
      </c>
      <c r="J12" s="116">
        <f t="shared" si="12"/>
        <v>0.46549999999999997</v>
      </c>
      <c r="K12" s="116">
        <f t="shared" si="13"/>
        <v>0.5635</v>
      </c>
      <c r="L12" s="116">
        <f t="shared" si="14"/>
        <v>0.441</v>
      </c>
      <c r="M12" s="116">
        <f t="shared" si="3"/>
        <v>0.46549999999999997</v>
      </c>
      <c r="N12" s="116">
        <f t="shared" si="4"/>
        <v>0.441</v>
      </c>
      <c r="O12" s="116">
        <f t="shared" si="5"/>
        <v>0.5635</v>
      </c>
      <c r="P12" s="117" t="s">
        <v>175</v>
      </c>
    </row>
    <row r="13" spans="1:16" ht="125.15" customHeight="1" thickBot="1">
      <c r="A13" s="171"/>
      <c r="B13" s="113">
        <v>1.2</v>
      </c>
      <c r="C13" s="173"/>
      <c r="D13" s="113" t="s">
        <v>117</v>
      </c>
      <c r="E13" s="115">
        <v>1</v>
      </c>
      <c r="F13" s="128">
        <v>0.97</v>
      </c>
      <c r="G13" s="115">
        <v>1</v>
      </c>
      <c r="H13" s="121">
        <v>0.97</v>
      </c>
      <c r="I13" s="115" t="s">
        <v>68</v>
      </c>
      <c r="J13" s="116">
        <f>(F13*$J$3)+F13</f>
        <v>0.92149999999999999</v>
      </c>
      <c r="K13" s="116">
        <f>(F13*$K$3)+F13</f>
        <v>1.1154999999999999</v>
      </c>
      <c r="L13" s="116">
        <f>(F13*$L$3)+F13</f>
        <v>0.873</v>
      </c>
      <c r="M13" s="116">
        <f>(F13*$M$3)+F13</f>
        <v>0.92149999999999999</v>
      </c>
      <c r="N13" s="116">
        <f>(F13*$N$3)+F13</f>
        <v>0.873</v>
      </c>
      <c r="O13" s="116">
        <f>(F13*$O$3)+F13</f>
        <v>1.1154999999999999</v>
      </c>
      <c r="P13" s="117" t="s">
        <v>153</v>
      </c>
    </row>
    <row r="14" spans="1:16" ht="125.15" customHeight="1" thickBot="1">
      <c r="A14" s="171"/>
      <c r="B14" s="113">
        <v>1.3</v>
      </c>
      <c r="C14" s="174"/>
      <c r="D14" s="113" t="s">
        <v>141</v>
      </c>
      <c r="E14" s="115">
        <v>0.95</v>
      </c>
      <c r="F14" s="128">
        <v>0.89</v>
      </c>
      <c r="G14" s="115">
        <v>0.9</v>
      </c>
      <c r="H14" s="121">
        <v>0.99</v>
      </c>
      <c r="I14" s="115" t="s">
        <v>68</v>
      </c>
      <c r="J14" s="116">
        <f t="shared" si="12"/>
        <v>0.84550000000000003</v>
      </c>
      <c r="K14" s="116">
        <f>(F14*$K$3)+F14</f>
        <v>1.0235000000000001</v>
      </c>
      <c r="L14" s="116">
        <f t="shared" si="14"/>
        <v>0.80100000000000005</v>
      </c>
      <c r="M14" s="116">
        <f>(F14*$M$3)+F14</f>
        <v>0.84550000000000003</v>
      </c>
      <c r="N14" s="116">
        <f t="shared" si="4"/>
        <v>0.80100000000000005</v>
      </c>
      <c r="O14" s="116">
        <f t="shared" si="5"/>
        <v>1.0235000000000001</v>
      </c>
      <c r="P14" s="117" t="s">
        <v>176</v>
      </c>
    </row>
    <row r="15" spans="1:16" ht="125.15" customHeight="1" thickBot="1">
      <c r="A15" s="171"/>
      <c r="B15" s="113">
        <v>2.1</v>
      </c>
      <c r="C15" s="172" t="s">
        <v>78</v>
      </c>
      <c r="D15" s="113" t="s">
        <v>100</v>
      </c>
      <c r="E15" s="115">
        <v>0.5</v>
      </c>
      <c r="F15" s="128">
        <v>0.17</v>
      </c>
      <c r="G15" s="115">
        <v>0.16</v>
      </c>
      <c r="H15" s="121">
        <v>1.06</v>
      </c>
      <c r="I15" s="116" t="s">
        <v>68</v>
      </c>
      <c r="J15" s="116">
        <f>(F15*$J$3)+F15</f>
        <v>0.1615</v>
      </c>
      <c r="K15" s="116">
        <f t="shared" si="13"/>
        <v>0.19550000000000001</v>
      </c>
      <c r="L15" s="116">
        <f t="shared" si="14"/>
        <v>0.15300000000000002</v>
      </c>
      <c r="M15" s="116">
        <f t="shared" si="3"/>
        <v>0.1615</v>
      </c>
      <c r="N15" s="116">
        <f t="shared" si="4"/>
        <v>0.15300000000000002</v>
      </c>
      <c r="O15" s="116">
        <f t="shared" si="5"/>
        <v>0.19550000000000001</v>
      </c>
      <c r="P15" s="117" t="s">
        <v>177</v>
      </c>
    </row>
    <row r="16" spans="1:16" ht="125.15" customHeight="1" thickBot="1">
      <c r="A16" s="171"/>
      <c r="B16" s="113">
        <v>3.1</v>
      </c>
      <c r="C16" s="173"/>
      <c r="D16" s="113" t="s">
        <v>108</v>
      </c>
      <c r="E16" s="115">
        <v>1</v>
      </c>
      <c r="F16" s="128">
        <v>0.14000000000000001</v>
      </c>
      <c r="G16" s="115">
        <v>0.28000000000000003</v>
      </c>
      <c r="H16" s="122">
        <v>0.5</v>
      </c>
      <c r="I16" s="116" t="s">
        <v>68</v>
      </c>
      <c r="J16" s="116">
        <f t="shared" si="12"/>
        <v>0.13300000000000001</v>
      </c>
      <c r="K16" s="116">
        <f t="shared" si="13"/>
        <v>0.161</v>
      </c>
      <c r="L16" s="116">
        <f t="shared" si="14"/>
        <v>0.126</v>
      </c>
      <c r="M16" s="116">
        <f t="shared" si="3"/>
        <v>0.13300000000000001</v>
      </c>
      <c r="N16" s="116">
        <f t="shared" si="4"/>
        <v>0.126</v>
      </c>
      <c r="O16" s="116">
        <f t="shared" si="5"/>
        <v>0.161</v>
      </c>
      <c r="P16" s="117" t="s">
        <v>184</v>
      </c>
    </row>
    <row r="17" spans="1:16" ht="125.15" customHeight="1" thickBot="1">
      <c r="A17" s="171"/>
      <c r="B17" s="113">
        <v>4.0999999999999996</v>
      </c>
      <c r="C17" s="173"/>
      <c r="D17" s="113" t="s">
        <v>145</v>
      </c>
      <c r="E17" s="115">
        <v>1</v>
      </c>
      <c r="F17" s="128">
        <v>0.5</v>
      </c>
      <c r="G17" s="115">
        <v>0.5</v>
      </c>
      <c r="H17" s="121">
        <v>1</v>
      </c>
      <c r="I17" s="116" t="s">
        <v>68</v>
      </c>
      <c r="J17" s="116">
        <f t="shared" si="12"/>
        <v>0.47499999999999998</v>
      </c>
      <c r="K17" s="116">
        <f t="shared" si="13"/>
        <v>0.57499999999999996</v>
      </c>
      <c r="L17" s="116">
        <f t="shared" si="14"/>
        <v>0.45</v>
      </c>
      <c r="M17" s="116">
        <f t="shared" si="3"/>
        <v>0.47499999999999998</v>
      </c>
      <c r="N17" s="116">
        <f t="shared" si="4"/>
        <v>0.45</v>
      </c>
      <c r="O17" s="116">
        <f t="shared" si="5"/>
        <v>0.57499999999999996</v>
      </c>
      <c r="P17" s="117" t="s">
        <v>178</v>
      </c>
    </row>
    <row r="18" spans="1:16" ht="125.15" customHeight="1" thickBot="1">
      <c r="A18" s="171"/>
      <c r="B18" s="113">
        <v>4.2</v>
      </c>
      <c r="C18" s="173"/>
      <c r="D18" s="113" t="s">
        <v>114</v>
      </c>
      <c r="E18" s="115">
        <v>0.95</v>
      </c>
      <c r="F18" s="128">
        <v>0.94</v>
      </c>
      <c r="G18" s="115">
        <v>0.95</v>
      </c>
      <c r="H18" s="121">
        <v>0.99</v>
      </c>
      <c r="I18" s="116" t="s">
        <v>68</v>
      </c>
      <c r="J18" s="116">
        <f t="shared" si="12"/>
        <v>0.8929999999999999</v>
      </c>
      <c r="K18" s="116">
        <f t="shared" si="13"/>
        <v>1.081</v>
      </c>
      <c r="L18" s="116">
        <f t="shared" si="14"/>
        <v>0.84599999999999997</v>
      </c>
      <c r="M18" s="116">
        <f t="shared" si="3"/>
        <v>0.8929999999999999</v>
      </c>
      <c r="N18" s="116">
        <f t="shared" si="4"/>
        <v>0.84599999999999997</v>
      </c>
      <c r="O18" s="116">
        <f t="shared" si="5"/>
        <v>1.081</v>
      </c>
      <c r="P18" s="117" t="s">
        <v>179</v>
      </c>
    </row>
    <row r="19" spans="1:16" ht="125.15" customHeight="1" thickBot="1">
      <c r="A19" s="108" t="s">
        <v>165</v>
      </c>
      <c r="B19" s="113">
        <v>1</v>
      </c>
      <c r="C19" s="118" t="s">
        <v>63</v>
      </c>
      <c r="D19" s="113" t="s">
        <v>166</v>
      </c>
      <c r="E19" s="120">
        <v>0.9</v>
      </c>
      <c r="F19" s="127" t="s">
        <v>91</v>
      </c>
      <c r="G19" s="108" t="s">
        <v>91</v>
      </c>
      <c r="H19" s="110" t="s">
        <v>91</v>
      </c>
      <c r="I19" s="116" t="s">
        <v>68</v>
      </c>
      <c r="J19" s="112" t="s">
        <v>164</v>
      </c>
      <c r="K19" s="112" t="s">
        <v>164</v>
      </c>
      <c r="L19" s="112" t="s">
        <v>164</v>
      </c>
      <c r="M19" s="112" t="s">
        <v>164</v>
      </c>
      <c r="N19" s="112" t="s">
        <v>164</v>
      </c>
      <c r="O19" s="112" t="s">
        <v>164</v>
      </c>
      <c r="P19" s="117" t="s">
        <v>187</v>
      </c>
    </row>
  </sheetData>
  <mergeCells count="18">
    <mergeCell ref="I1:O1"/>
    <mergeCell ref="P1:P4"/>
    <mergeCell ref="J2:K2"/>
    <mergeCell ref="L2:M2"/>
    <mergeCell ref="N2:O2"/>
    <mergeCell ref="A5:A18"/>
    <mergeCell ref="C7:C11"/>
    <mergeCell ref="C12:C14"/>
    <mergeCell ref="C15:C18"/>
    <mergeCell ref="H1:H4"/>
    <mergeCell ref="A1:A4"/>
    <mergeCell ref="B1:B4"/>
    <mergeCell ref="C1:C4"/>
    <mergeCell ref="D1:D4"/>
    <mergeCell ref="F1:F4"/>
    <mergeCell ref="G1:G4"/>
    <mergeCell ref="B10:B11"/>
    <mergeCell ref="E1:E4"/>
  </mergeCells>
  <pageMargins left="0.7" right="0.7" top="0.75" bottom="0.75" header="0.3" footer="0.3"/>
  <pageSetup paperSize="5" scale="7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activity xmlns="ddb084c5-a05d-407a-9c21-3f8a7633206c"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5D19E824A2FD24191C78CD77C0DCB90" ma:contentTypeVersion="6" ma:contentTypeDescription="Crear nuevo documento." ma:contentTypeScope="" ma:versionID="428b07b848b583662e6f02051cf7b37a">
  <xsd:schema xmlns:xsd="http://www.w3.org/2001/XMLSchema" xmlns:xs="http://www.w3.org/2001/XMLSchema" xmlns:p="http://schemas.microsoft.com/office/2006/metadata/properties" xmlns:ns3="ddb084c5-a05d-407a-9c21-3f8a7633206c" xmlns:ns4="e24059f7-23dc-4961-865a-de3ac6e8f9e1" targetNamespace="http://schemas.microsoft.com/office/2006/metadata/properties" ma:root="true" ma:fieldsID="e7ad5e479901b99c51a93b5011d1fd8d" ns3:_="" ns4:_="">
    <xsd:import namespace="ddb084c5-a05d-407a-9c21-3f8a7633206c"/>
    <xsd:import namespace="e24059f7-23dc-4961-865a-de3ac6e8f9e1"/>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b084c5-a05d-407a-9c21-3f8a7633206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24059f7-23dc-4961-865a-de3ac6e8f9e1"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SharingHintHash" ma:index="12"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DDD453E-716C-42F2-B4D8-2964265E3910}">
  <ds:schemaRefs>
    <ds:schemaRef ds:uri="http://schemas.microsoft.com/sharepoint/v3/contenttype/forms"/>
  </ds:schemaRefs>
</ds:datastoreItem>
</file>

<file path=customXml/itemProps2.xml><?xml version="1.0" encoding="utf-8"?>
<ds:datastoreItem xmlns:ds="http://schemas.openxmlformats.org/officeDocument/2006/customXml" ds:itemID="{297BB4A6-44FA-411E-99DE-F4605594D7C4}">
  <ds:schemaRefs>
    <ds:schemaRef ds:uri="http://schemas.microsoft.com/office/2006/metadata/properties"/>
    <ds:schemaRef ds:uri="http://schemas.microsoft.com/office/infopath/2007/PartnerControls"/>
    <ds:schemaRef ds:uri="ddb084c5-a05d-407a-9c21-3f8a7633206c"/>
  </ds:schemaRefs>
</ds:datastoreItem>
</file>

<file path=customXml/itemProps3.xml><?xml version="1.0" encoding="utf-8"?>
<ds:datastoreItem xmlns:ds="http://schemas.openxmlformats.org/officeDocument/2006/customXml" ds:itemID="{F94EBA57-F377-498F-8B88-BFA3B4C1A0B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b084c5-a05d-407a-9c21-3f8a7633206c"/>
    <ds:schemaRef ds:uri="e24059f7-23dc-4961-865a-de3ac6e8f9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MIR-SESNA 2024</vt:lpstr>
      <vt:lpstr>Análisis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María de las Mercedes González Maynez</dc:creator>
  <cp:keywords/>
  <dc:description/>
  <cp:lastModifiedBy>Diana Belem Olvera Guerrero</cp:lastModifiedBy>
  <cp:revision/>
  <dcterms:created xsi:type="dcterms:W3CDTF">2023-01-05T18:20:15Z</dcterms:created>
  <dcterms:modified xsi:type="dcterms:W3CDTF">2024-12-19T23:01:44Z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0x010100E5D19E824A2FD24191C78CD77C0DCB90</vt:lpwstr>
  </property>
</Properties>
</file>